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3511BA1D-6B43-45D5-9A0E-BED56AF30107}" xr6:coauthVersionLast="47" xr6:coauthVersionMax="47" xr10:uidLastSave="{00000000-0000-0000-0000-000000000000}"/>
  <workbookProtection workbookAlgorithmName="SHA-512" workbookHashValue="Jc8ro/pYYtb4Vp/Y9VF2RJZOnyNUHrDYxOqAmm0IV4gu03nolV+o/WrwtuZKN+5JajUPEWdCXNHlbaSTiwgI0g==" workbookSaltValue="ZygjxKbraH+VyFeceZYJt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P10" i="4"/>
  <c r="I10" i="4"/>
  <c r="B10" i="4"/>
  <c r="BB8"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<sst xmlns="http://schemas.openxmlformats.org/spreadsheetml/2006/main" count="228" uniqueCount="112">
  <si>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</si>
  <si>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</si>
  <si>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</si>
  <si>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</si>
  <si>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</si>
  <si>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</si>
  <si>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</si>
  <si>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</si>
  <si>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</si>
  <si>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</si>
  <si>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</si>
  <si>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</si>
  <si>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</si>
  <si>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</si>
  <si>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</si>
  <si>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</si>
  <si>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</si>
  <si>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</si>
  <si>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</si>
  <si>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</si>
  <si>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</si>
  <si>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</si>
  <si>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</si>
  <si>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</si>
  <si>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</si>
  <si>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</si>
  <si>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</si>
  <si>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</si>
  <si>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</si>
  <si>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</si>
  <si>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</si>
  <si>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</si>
  <si>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</si>
  <si>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</si>
  <si>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</si>
  <si>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</si>
  <si>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</si>
  <si>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</si>
  <si>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</si>
  <si>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</si>
  <si>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</si>
  <si>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</si>
  <si>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</si>
  <si>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</si>
  <si>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</si>
  <si>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</si>
  <si>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</si>
  <si>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</si>
  <si>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</si>
  <si>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</si>
  <si>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</si>
  <si>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</si>
  <si>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</si>
  <si>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</si>
  <si>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</si>
  <si>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</si>
  <si>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</si>
  <si>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</si>
  <si>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</si>
  <si>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</si>
  <si>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</si>
  <si>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</si>
  <si>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</si>
  <si>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</si>
  <si>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</si>
  <si>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</si>
  <si>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</si>
  <si>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</si>
  <si>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</si>
  <si>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</si>
  <si>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</si>
  <si>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</si>
  <si>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</si>
  <si>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</si>
  <si>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</si>
  <si>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</si>
  <si>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</si>
  <si>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</si>
  <si>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</si>
  <si>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</si>
  <si>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</si>
  <si>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</si>
  <si>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</si>
  <si>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</si>
  <si>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</si>
  <si>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</si>
  <si>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</si>
  <si>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</si>
  <si>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</si>
  <si>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</si>
  <si>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</si>
  <si>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</si>
  <si>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</si>
  <si>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あま市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</si>
  <si>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</si>
  <si>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</si>
  <si>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</si>
  <si>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</si>
  <si>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</si>
  <si>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</si>
  <si>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</si>
  <si>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</si>
  <si>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</si>
  <si>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</si>
  <si>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</si>
  <si>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</si>
  <si>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</si>
  <si>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</si>
  <si>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</si>
  <si>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①経常収支比率は平均値を上回っているものの、⑤料金回収率に見られるように料金収入で賄えない費用の財源に他会計繰入金を充てているため、引き続き費用削減等の経営改善に取り組みます。
②累積欠損金比率は累積欠損金が発生していないため0％です。
③流動比率は300％を超えており、短期的な債務に対する支払能力は十分確保されています。
④企業債残高対給水収益比率は平均値を下回っていますが、更新に伴う建設改良費に企業債を充てていくことで、当該指標は上昇していくと考えられます。
⑥給水原価は平均値程度となってはいますが、小規模な事業であるためスケールメリットが働かず、割高になっています。
⑦施設利用率は平均値を上回るものの、給水人口の減少等に伴い低下が大きくなるようであれば適切な施設利用を検討する必要があります。
⑧有収率は平均値を上回っています。引き続き漏水調査等を行い、有収率の向上に努めていきます。</t>
    <rPh sb="1" eb="7">
      <t>ケイジョウシュウシヒリツ</t>
    </rPh>
    <rPh sb="8" eb="11">
      <t>ヘイキンチ</t>
    </rPh>
    <rPh sb="12" eb="14">
      <t>ウワマワ</t>
    </rPh>
    <rPh sb="23" eb="28">
      <t>リョウキンカイシュウリツ</t>
    </rPh>
    <rPh sb="29" eb="30">
      <t>ミ</t>
    </rPh>
    <rPh sb="36" eb="40">
      <t>リョウキンシュウニュウ</t>
    </rPh>
    <rPh sb="41" eb="42">
      <t>マカナ</t>
    </rPh>
    <rPh sb="45" eb="47">
      <t>ヒヨウ</t>
    </rPh>
    <rPh sb="48" eb="50">
      <t>ザイゲン</t>
    </rPh>
    <rPh sb="51" eb="54">
      <t>タカイケイ</t>
    </rPh>
    <rPh sb="216" eb="218">
      <t>シヒョウ</t>
    </rPh>
    <rPh sb="219" eb="221">
      <t>ジョウショウ</t>
    </rPh>
    <rPh sb="226" eb="227">
      <t>カンガ</t>
    </rPh>
    <rPh sb="235" eb="239">
      <t>キュウスイゲンカ</t>
    </rPh>
    <rPh sb="240" eb="243">
      <t>ヘイキンチ</t>
    </rPh>
    <rPh sb="243" eb="245">
      <t>テイド</t>
    </rPh>
    <rPh sb="255" eb="258">
      <t>ショウキボ</t>
    </rPh>
    <rPh sb="259" eb="261">
      <t>ジギョウ</t>
    </rPh>
    <rPh sb="275" eb="276">
      <t>ハタラ</t>
    </rPh>
    <rPh sb="279" eb="281">
      <t>ワリダカ</t>
    </rPh>
    <rPh sb="291" eb="296">
      <t>シセツリヨウリツ</t>
    </rPh>
    <rPh sb="297" eb="300">
      <t>ヘイキンチ</t>
    </rPh>
    <rPh sb="301" eb="303">
      <t>ウワマワ</t>
    </rPh>
    <rPh sb="308" eb="312">
      <t>キュウスイジンコウ</t>
    </rPh>
    <rPh sb="313" eb="316">
      <t>ゲンショウトウ</t>
    </rPh>
    <rPh sb="317" eb="318">
      <t>トモナ</t>
    </rPh>
    <rPh sb="319" eb="321">
      <t>テイカ</t>
    </rPh>
    <rPh sb="322" eb="323">
      <t>オオ</t>
    </rPh>
    <rPh sb="333" eb="335">
      <t>テキセツ</t>
    </rPh>
    <rPh sb="336" eb="340">
      <t>シセツリヨウ</t>
    </rPh>
    <rPh sb="341" eb="343">
      <t>ケントウ</t>
    </rPh>
    <rPh sb="345" eb="347">
      <t>ヒツヨウ</t>
    </rPh>
    <rPh sb="355" eb="358">
      <t>ユウシュウリツ</t>
    </rPh>
    <rPh sb="359" eb="362">
      <t>ヘイキンチ</t>
    </rPh>
    <rPh sb="363" eb="365">
      <t>ウワマワ</t>
    </rPh>
    <rPh sb="371" eb="372">
      <t>ヒ</t>
    </rPh>
    <rPh sb="373" eb="374">
      <t>ツヅ</t>
    </rPh>
    <rPh sb="375" eb="380">
      <t>ロウスイチョウサトウ</t>
    </rPh>
    <rPh sb="381" eb="382">
      <t>オコナ</t>
    </rPh>
    <rPh sb="384" eb="387">
      <t>ユウシュウリツ</t>
    </rPh>
    <rPh sb="388" eb="390">
      <t>コウジョウ</t>
    </rPh>
    <rPh sb="391" eb="392">
      <t>ツト</t>
    </rPh>
    <phoneticPr fontId="4"/>
  </si>
  <si>
    <t>料金の健全性・効率性の指標はおおむね良好な数値をしめしているものの、給水に係る費用を料金収入で賄えず、独立採算にはほど遠い状況にあるため、引き続き経営の効率化に努めていきます。
老朽化の状況については、主に管路の老朽化が懸念されるため、計画的な更新を検討していく必要があります。
令和2年度経営戦略策定済み（令和7年度見直し予定）</t>
    <rPh sb="0" eb="2">
      <t>リョウキン</t>
    </rPh>
    <rPh sb="3" eb="6">
      <t>ケンゼンセイ</t>
    </rPh>
    <rPh sb="7" eb="10">
      <t>コウリツセイ</t>
    </rPh>
    <rPh sb="11" eb="13">
      <t>シヒョウ</t>
    </rPh>
    <rPh sb="18" eb="20">
      <t>リョウコウ</t>
    </rPh>
    <rPh sb="21" eb="23">
      <t>スウチ</t>
    </rPh>
    <rPh sb="34" eb="36">
      <t>キュウスイ</t>
    </rPh>
    <rPh sb="37" eb="38">
      <t>カカ</t>
    </rPh>
    <rPh sb="39" eb="41">
      <t>ヒヨウ</t>
    </rPh>
    <rPh sb="42" eb="46">
      <t>リョウキンシュウニュウ</t>
    </rPh>
    <rPh sb="47" eb="48">
      <t>マカナ</t>
    </rPh>
    <rPh sb="51" eb="55">
      <t>ドクリツサイサン</t>
    </rPh>
    <rPh sb="59" eb="60">
      <t>トオ</t>
    </rPh>
    <rPh sb="61" eb="63">
      <t>ジョウキョウ</t>
    </rPh>
    <rPh sb="69" eb="70">
      <t>ヒ</t>
    </rPh>
    <rPh sb="71" eb="72">
      <t>ツヅ</t>
    </rPh>
    <rPh sb="73" eb="75">
      <t>ケイエイ</t>
    </rPh>
    <rPh sb="76" eb="79">
      <t>コウリツカ</t>
    </rPh>
    <rPh sb="80" eb="81">
      <t>ツト</t>
    </rPh>
    <rPh sb="89" eb="92">
      <t>ロウキュウカ</t>
    </rPh>
    <rPh sb="93" eb="95">
      <t>ジョウキョウ</t>
    </rPh>
    <rPh sb="101" eb="102">
      <t>オモ</t>
    </rPh>
    <rPh sb="103" eb="105">
      <t>カンロ</t>
    </rPh>
    <rPh sb="106" eb="109">
      <t>ロウキュウカ</t>
    </rPh>
    <rPh sb="110" eb="112">
      <t>ケネン</t>
    </rPh>
    <rPh sb="118" eb="121">
      <t>ケイカクテキ</t>
    </rPh>
    <rPh sb="122" eb="124">
      <t>コウシン</t>
    </rPh>
    <rPh sb="125" eb="127">
      <t>ケントウ</t>
    </rPh>
    <rPh sb="131" eb="133">
      <t>ヒツヨウ</t>
    </rPh>
    <rPh sb="141" eb="143">
      <t>レイワ</t>
    </rPh>
    <rPh sb="144" eb="146">
      <t>ネンド</t>
    </rPh>
    <rPh sb="146" eb="150">
      <t>ケイエイセンリャク</t>
    </rPh>
    <rPh sb="150" eb="153">
      <t>サクテイズ</t>
    </rPh>
    <rPh sb="155" eb="157">
      <t>レイワ</t>
    </rPh>
    <rPh sb="158" eb="160">
      <t>ネンド</t>
    </rPh>
    <rPh sb="160" eb="162">
      <t>ミナオ</t>
    </rPh>
    <rPh sb="163" eb="165">
      <t>ヨテイ</t>
    </rPh>
    <phoneticPr fontId="4"/>
  </si>
  <si>
    <t>①有形固定資産減価償却率は上昇しており、法定耐用年数に近い資産が増加していることが窺えます。一方で、②管路経年化率や③管路更新率に見られるように、管路更新は進んでいません。バランスの取れた適切な老朽化対策を検討していく必要があります。</t>
    <rPh sb="1" eb="3">
      <t>ユウケイ</t>
    </rPh>
    <rPh sb="3" eb="12">
      <t>コテイシサンゲンカショウキャクリツ</t>
    </rPh>
    <rPh sb="13" eb="15">
      <t>ジョウショウ</t>
    </rPh>
    <rPh sb="20" eb="26">
      <t>ホウテイタイヨウネンスウ</t>
    </rPh>
    <rPh sb="27" eb="28">
      <t>チカ</t>
    </rPh>
    <rPh sb="29" eb="31">
      <t>シサン</t>
    </rPh>
    <rPh sb="32" eb="34">
      <t>ゾウカ</t>
    </rPh>
    <rPh sb="41" eb="42">
      <t>ウカガ</t>
    </rPh>
    <rPh sb="46" eb="48">
      <t>イッポウ</t>
    </rPh>
    <rPh sb="51" eb="57">
      <t>カンロケイネンカリツ</t>
    </rPh>
    <rPh sb="59" eb="64">
      <t>カンロコウシンリツ</t>
    </rPh>
    <rPh sb="65" eb="66">
      <t>ミ</t>
    </rPh>
    <rPh sb="73" eb="77">
      <t>カンロコウシン</t>
    </rPh>
    <rPh sb="78" eb="79">
      <t>スス</t>
    </rPh>
    <rPh sb="91" eb="92">
      <t>ト</t>
    </rPh>
    <rPh sb="94" eb="96">
      <t>テキセツ</t>
    </rPh>
    <rPh sb="97" eb="102">
      <t>ロウキュウカタイサク</t>
    </rPh>
    <rPh sb="103" eb="105">
      <t>ケントウ</t>
    </rPh>
    <rPh sb="109" eb="1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</si>
</sst>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0.97</c:v>
                </c:pt>
                <c:pt idx="2">
                  <c:v>0.61</c:v>
                </c:pt>
                <c:pt idx="3" formatCode="#,##0.00;&quot;△&quot;#,##0.00">
                  <c:v>0</c:v>
                </c:pt>
                <c:pt idx="4" formatCode="#,##0.00;&quot;△&quot;#,##0.00">
                  <c:v>0</c:v>
                </c:pt>
              </c:numCache>
            </c:numRef>
          </c:val>
          <c:extLst>
            <c:ext xmlns:c16="http://schemas.microsoft.com/office/drawing/2014/chart" uri="{C3380CC4-5D6E-409C-BE32-E72D297353CC}">
              <c16:uniqueId val="{00000000-463A-41F1-9FBF-3671F169BD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463A-41F1-9FBF-3671F169BD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51.31</c:v>
                </c:pt>
                <c:pt idx="1">
                  <c:v>51.72</c:v>
                </c:pt>
                <c:pt idx="2">
                  <c:v>47.5</c:v>
                </c:pt>
                <c:pt idx="3">
                  <c:v>47.33</c:v>
                </c:pt>
                <c:pt idx="4">
                  <c:v>45.41</c:v>
                </c:pt>
              </c:numCache>
            </c:numRef>
          </c:val>
          <c:extLst>
            <c:ext xmlns:c16="http://schemas.microsoft.com/office/drawing/2014/chart" uri="{C3380CC4-5D6E-409C-BE32-E72D297353CC}">
              <c16:uniqueId val="{00000000-317A-49FD-99FA-8A6A0341FF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317A-49FD-99FA-8A6A0341FF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83.23</c:v>
                </c:pt>
                <c:pt idx="1">
                  <c:v>83.45</c:v>
                </c:pt>
                <c:pt idx="2">
                  <c:v>90.56</c:v>
                </c:pt>
                <c:pt idx="3">
                  <c:v>86.45</c:v>
                </c:pt>
                <c:pt idx="4">
                  <c:v>86.75</c:v>
                </c:pt>
              </c:numCache>
            </c:numRef>
          </c:val>
          <c:extLst>
            <c:ext xmlns:c16="http://schemas.microsoft.com/office/drawing/2014/chart" uri="{C3380CC4-5D6E-409C-BE32-E72D297353CC}">
              <c16:uniqueId val="{00000000-F324-4295-9C9D-7A8EAFB4C1C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F324-4295-9C9D-7A8EAFB4C1C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106.76</c:v>
                </c:pt>
                <c:pt idx="1">
                  <c:v>107.53</c:v>
                </c:pt>
                <c:pt idx="2">
                  <c:v>107.86</c:v>
                </c:pt>
                <c:pt idx="3">
                  <c:v>98.5</c:v>
                </c:pt>
                <c:pt idx="4">
                  <c:v>107.25</c:v>
                </c:pt>
              </c:numCache>
            </c:numRef>
          </c:val>
          <c:extLst>
            <c:ext xmlns:c16="http://schemas.microsoft.com/office/drawing/2014/chart" uri="{C3380CC4-5D6E-409C-BE32-E72D297353CC}">
              <c16:uniqueId val="{00000000-B291-4D3D-A083-BC43C6B734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B291-4D3D-A083-BC43C6B734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19.41</c:v>
                </c:pt>
                <c:pt idx="1">
                  <c:v>17.190000000000001</c:v>
                </c:pt>
                <c:pt idx="2">
                  <c:v>20.7</c:v>
                </c:pt>
                <c:pt idx="3">
                  <c:v>26.74</c:v>
                </c:pt>
                <c:pt idx="4">
                  <c:v>32.39</c:v>
                </c:pt>
              </c:numCache>
            </c:numRef>
          </c:val>
          <c:extLst>
            <c:ext xmlns:c16="http://schemas.microsoft.com/office/drawing/2014/chart" uri="{C3380CC4-5D6E-409C-BE32-E72D297353CC}">
              <c16:uniqueId val="{00000000-8C6C-48FD-9F42-0214A76ACCE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8C6C-48FD-9F42-0214A76ACCE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20.440000000000001</c:v>
                </c:pt>
                <c:pt idx="1">
                  <c:v>20.34</c:v>
                </c:pt>
                <c:pt idx="2">
                  <c:v>26.83</c:v>
                </c:pt>
                <c:pt idx="3">
                  <c:v>31.59</c:v>
                </c:pt>
                <c:pt idx="4">
                  <c:v>41.59</c:v>
                </c:pt>
              </c:numCache>
            </c:numRef>
          </c:val>
          <c:extLst>
            <c:ext xmlns:c16="http://schemas.microsoft.com/office/drawing/2014/chart" uri="{C3380CC4-5D6E-409C-BE32-E72D297353CC}">
              <c16:uniqueId val="{00000000-C8AD-4EFF-A67B-F3FEF461FA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C8AD-4EFF-A67B-F3FEF461FA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54-4951-98F1-7B104A40BB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9454-4951-98F1-7B104A40BB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203.84</c:v>
                </c:pt>
                <c:pt idx="1">
                  <c:v>158.72999999999999</c:v>
                </c:pt>
                <c:pt idx="2">
                  <c:v>243.14</c:v>
                </c:pt>
                <c:pt idx="3">
                  <c:v>291.66000000000003</c:v>
                </c:pt>
                <c:pt idx="4">
                  <c:v>323.02999999999997</c:v>
                </c:pt>
              </c:numCache>
            </c:numRef>
          </c:val>
          <c:extLst>
            <c:ext xmlns:c16="http://schemas.microsoft.com/office/drawing/2014/chart" uri="{C3380CC4-5D6E-409C-BE32-E72D297353CC}">
              <c16:uniqueId val="{00000000-0779-4651-9B9D-C768DBF1436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0779-4651-9B9D-C768DBF1436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103.46</c:v>
                </c:pt>
                <c:pt idx="1">
                  <c:v>286.39999999999998</c:v>
                </c:pt>
                <c:pt idx="2">
                  <c:v>337.83</c:v>
                </c:pt>
                <c:pt idx="3">
                  <c:v>336.2</c:v>
                </c:pt>
                <c:pt idx="4">
                  <c:v>325.7</c:v>
                </c:pt>
              </c:numCache>
            </c:numRef>
          </c:val>
          <c:extLst>
            <c:ext xmlns:c16="http://schemas.microsoft.com/office/drawing/2014/chart" uri="{C3380CC4-5D6E-409C-BE32-E72D297353CC}">
              <c16:uniqueId val="{00000000-2B81-42E5-8FF3-2EF54D502AE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2B81-42E5-8FF3-2EF54D502AE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37.01</c:v>
                </c:pt>
                <c:pt idx="1">
                  <c:v>38.869999999999997</c:v>
                </c:pt>
                <c:pt idx="2">
                  <c:v>38.24</c:v>
                </c:pt>
                <c:pt idx="3">
                  <c:v>35.33</c:v>
                </c:pt>
                <c:pt idx="4">
                  <c:v>35.51</c:v>
                </c:pt>
              </c:numCache>
            </c:numRef>
          </c:val>
          <c:extLst>
            <c:ext xmlns:c16="http://schemas.microsoft.com/office/drawing/2014/chart" uri="{C3380CC4-5D6E-409C-BE32-E72D297353CC}">
              <c16:uniqueId val="{00000000-C34B-43D8-95C7-D6867C06D0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C34B-43D8-95C7-D6867C06D0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395.16</c:v>
                </c:pt>
                <c:pt idx="1">
                  <c:v>364.18</c:v>
                </c:pt>
                <c:pt idx="2">
                  <c:v>367.29</c:v>
                </c:pt>
                <c:pt idx="3">
                  <c:v>395.96</c:v>
                </c:pt>
                <c:pt idx="4">
                  <c:v>394.62</c:v>
                </c:pt>
              </c:numCache>
            </c:numRef>
          </c:val>
          <c:extLst>
            <c:ext xmlns:c16="http://schemas.microsoft.com/office/drawing/2014/chart" uri="{C3380CC4-5D6E-409C-BE32-E72D297353CC}">
              <c16:uniqueId val="{00000000-8646-476B-B0CD-E243EC7CEE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8646-476B-B0CD-E243EC7CEE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あま市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88393</v>
      </c>
      <c r="AM8" s="44"/>
      <c r="AN8" s="44"/>
      <c r="AO8" s="44"/>
      <c r="AP8" s="44"/>
      <c r="AQ8" s="44"/>
      <c r="AR8" s="44"/>
      <c r="AS8" s="44"/>
      <c r="AT8" s="45">
        <f>データ!$S$6</f>
        <v>27.49</v>
      </c>
      <c r="AU8" s="46"/>
      <c r="AV8" s="46"/>
      <c r="AW8" s="46"/>
      <c r="AX8" s="46"/>
      <c r="AY8" s="46"/>
      <c r="AZ8" s="46"/>
      <c r="BA8" s="46"/>
      <c r="BB8" s="47">
        <f>データ!$T$6</f>
        <v>3215.46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44.44</v>
      </c>
      <c r="J10" s="46"/>
      <c r="K10" s="46"/>
      <c r="L10" s="46"/>
      <c r="M10" s="46"/>
      <c r="N10" s="46"/>
      <c r="O10" s="80"/>
      <c r="P10" s="47">
        <f>データ!$P$6</f>
        <v>2.29</v>
      </c>
      <c r="Q10" s="47"/>
      <c r="R10" s="47"/>
      <c r="S10" s="47"/>
      <c r="T10" s="47"/>
      <c r="U10" s="47"/>
      <c r="V10" s="47"/>
      <c r="W10" s="44">
        <f>データ!$Q$6</f>
        <v>2425</v>
      </c>
      <c r="X10" s="44"/>
      <c r="Y10" s="44"/>
      <c r="Z10" s="44"/>
      <c r="AA10" s="44"/>
      <c r="AB10" s="44"/>
      <c r="AC10" s="44"/>
      <c r="AD10" s="2"/>
      <c r="AE10" s="2"/>
      <c r="AF10" s="2"/>
      <c r="AG10" s="2"/>
      <c r="AH10" s="2"/>
      <c r="AI10" s="2"/>
      <c r="AJ10" s="2"/>
      <c r="AK10" s="2"/>
      <c r="AL10" s="44">
        <f>データ!$U$6</f>
        <v>1068</v>
      </c>
      <c r="AM10" s="44"/>
      <c r="AN10" s="44"/>
      <c r="AO10" s="44"/>
      <c r="AP10" s="44"/>
      <c r="AQ10" s="44"/>
      <c r="AR10" s="44"/>
      <c r="AS10" s="44"/>
      <c r="AT10" s="45">
        <f>データ!$V$6</f>
        <v>0.22</v>
      </c>
      <c r="AU10" s="46"/>
      <c r="AV10" s="46"/>
      <c r="AW10" s="46"/>
      <c r="AX10" s="46"/>
      <c r="AY10" s="46"/>
      <c r="AZ10" s="46"/>
      <c r="BA10" s="46"/>
      <c r="BB10" s="47">
        <f>データ!$W$6</f>
        <v>4854.55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6LgeWagJqA/IumMeeN1Z4xdTY8J9iVHZnfZHzKns5vfm6u6zvhoPEk1o7SZW9TUnynNpUOkWV3MWBS6H8KxB5A==" saltValue="HcQaV1S40HDLy2G755Pu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232378</v>
      </c>
      <c r="D6" s="20">
        <f t="shared" si="3"/>
        <v>46</v>
      </c>
      <c r="E6" s="20">
        <f t="shared" si="3"/>
        <v>1</v>
      </c>
      <c r="F6" s="20">
        <f t="shared" si="3"/>
        <v>0</v>
      </c>
      <c r="G6" s="20">
        <f t="shared" si="3"/>
        <v>5</v>
      </c>
      <c r="H6" s="20" t="str">
        <f t="shared" si="3"/>
        <v>愛知県　あま市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44.44</v>
      </c>
      <c r="P6" s="21">
        <f t="shared" si="3"/>
        <v>2.29</v>
      </c>
      <c r="Q6" s="21">
        <f t="shared" si="3"/>
        <v>2425</v>
      </c>
      <c r="R6" s="21">
        <f t="shared" si="3"/>
        <v>88393</v>
      </c>
      <c r="S6" s="21">
        <f t="shared" si="3"/>
        <v>27.49</v>
      </c>
      <c r="T6" s="21">
        <f t="shared" si="3"/>
        <v>3215.46</v>
      </c>
      <c r="U6" s="21">
        <f t="shared" si="3"/>
        <v>1068</v>
      </c>
      <c r="V6" s="21">
        <f t="shared" si="3"/>
        <v>0.22</v>
      </c>
      <c r="W6" s="21">
        <f t="shared" si="3"/>
        <v>4854.55</v>
      </c>
      <c r="X6" s="22">
        <f>IF(X7="",NA(),X7)</f>
        <v>106.76</v>
      </c>
      <c r="Y6" s="22">
        <f t="shared" ref="Y6:AG6" si="4">IF(Y7="",NA(),Y7)</f>
        <v>107.53</v>
      </c>
      <c r="Z6" s="22">
        <f t="shared" si="4"/>
        <v>107.86</v>
      </c>
      <c r="AA6" s="22">
        <f t="shared" si="4"/>
        <v>98.5</v>
      </c>
      <c r="AB6" s="22">
        <f t="shared" si="4"/>
        <v>107.25</v>
      </c>
      <c r="AC6" s="22">
        <f t="shared" si="4"/>
        <v>97.61</v>
      </c>
      <c r="AD6" s="22">
        <f t="shared" si="4"/>
        <v>98.78</v>
      </c>
      <c r="AE6" s="22">
        <f t="shared" si="4"/>
        <v>101.23</v>
      </c>
      <c r="AF6" s="22">
        <f t="shared" si="4"/>
        <v>103.12</v>
      </c>
      <c r="AG6" s="22">
        <f t="shared" si="4"/>
        <v>102.26</v>
      </c>
      <c r="AH6" s="21" t="str">
        <f>IF(AH7="","",IF(AH7="-","【-】","【"&amp;SUBSTITUTE(TEXT(AH7,"#,##0.00"),"-","△")&amp;"】"))</f>
        <v>【102.02】</v>
      </c>
      <c r="AI6" s="21">
        <f>IF(AI7="",NA(),AI7)</f>
        <v>0</v>
      </c>
      <c r="AJ6" s="21">
        <f t="shared" ref="AJ6:AR6" si="5">IF(AJ7="",NA(),AJ7)</f>
        <v>0</v>
      </c>
      <c r="AK6" s="21">
        <f t="shared" si="5"/>
        <v>0</v>
      </c>
      <c r="AL6" s="21">
        <f t="shared" si="5"/>
        <v>0</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203.84</v>
      </c>
      <c r="AU6" s="22">
        <f t="shared" ref="AU6:BC6" si="6">IF(AU7="",NA(),AU7)</f>
        <v>158.72999999999999</v>
      </c>
      <c r="AV6" s="22">
        <f t="shared" si="6"/>
        <v>243.14</v>
      </c>
      <c r="AW6" s="22">
        <f t="shared" si="6"/>
        <v>291.66000000000003</v>
      </c>
      <c r="AX6" s="22">
        <f t="shared" si="6"/>
        <v>323.02999999999997</v>
      </c>
      <c r="AY6" s="22">
        <f t="shared" si="6"/>
        <v>94.01</v>
      </c>
      <c r="AZ6" s="22">
        <f t="shared" si="6"/>
        <v>111.08</v>
      </c>
      <c r="BA6" s="22">
        <f t="shared" si="6"/>
        <v>118.28</v>
      </c>
      <c r="BB6" s="22">
        <f t="shared" si="6"/>
        <v>112.37</v>
      </c>
      <c r="BC6" s="22">
        <f t="shared" si="6"/>
        <v>101.6</v>
      </c>
      <c r="BD6" s="21" t="str">
        <f>IF(BD7="","",IF(BD7="-","【-】","【"&amp;SUBSTITUTE(TEXT(BD7,"#,##0.00"),"-","△")&amp;"】"))</f>
        <v>【142.39】</v>
      </c>
      <c r="BE6" s="22">
        <f>IF(BE7="",NA(),BE7)</f>
        <v>103.46</v>
      </c>
      <c r="BF6" s="22">
        <f t="shared" ref="BF6:BN6" si="7">IF(BF7="",NA(),BF7)</f>
        <v>286.39999999999998</v>
      </c>
      <c r="BG6" s="22">
        <f t="shared" si="7"/>
        <v>337.83</v>
      </c>
      <c r="BH6" s="22">
        <f t="shared" si="7"/>
        <v>336.2</v>
      </c>
      <c r="BI6" s="22">
        <f t="shared" si="7"/>
        <v>325.7</v>
      </c>
      <c r="BJ6" s="22">
        <f t="shared" si="7"/>
        <v>1421.84</v>
      </c>
      <c r="BK6" s="22">
        <f t="shared" si="7"/>
        <v>1596.62</v>
      </c>
      <c r="BL6" s="22">
        <f t="shared" si="7"/>
        <v>1456.79</v>
      </c>
      <c r="BM6" s="22">
        <f t="shared" si="7"/>
        <v>1364.2</v>
      </c>
      <c r="BN6" s="22">
        <f t="shared" si="7"/>
        <v>1398.03</v>
      </c>
      <c r="BO6" s="21" t="str">
        <f>IF(BO7="","",IF(BO7="-","【-】","【"&amp;SUBSTITUTE(TEXT(BO7,"#,##0.00"),"-","△")&amp;"】"))</f>
        <v>【1,043.36】</v>
      </c>
      <c r="BP6" s="22">
        <f>IF(BP7="",NA(),BP7)</f>
        <v>37.01</v>
      </c>
      <c r="BQ6" s="22">
        <f t="shared" ref="BQ6:BY6" si="8">IF(BQ7="",NA(),BQ7)</f>
        <v>38.869999999999997</v>
      </c>
      <c r="BR6" s="22">
        <f t="shared" si="8"/>
        <v>38.24</v>
      </c>
      <c r="BS6" s="22">
        <f t="shared" si="8"/>
        <v>35.33</v>
      </c>
      <c r="BT6" s="22">
        <f t="shared" si="8"/>
        <v>35.51</v>
      </c>
      <c r="BU6" s="22">
        <f t="shared" si="8"/>
        <v>35.72</v>
      </c>
      <c r="BV6" s="22">
        <f t="shared" si="8"/>
        <v>33.659999999999997</v>
      </c>
      <c r="BW6" s="22">
        <f t="shared" si="8"/>
        <v>35.33</v>
      </c>
      <c r="BX6" s="22">
        <f t="shared" si="8"/>
        <v>38.58</v>
      </c>
      <c r="BY6" s="22">
        <f t="shared" si="8"/>
        <v>39.15</v>
      </c>
      <c r="BZ6" s="21" t="str">
        <f>IF(BZ7="","",IF(BZ7="-","【-】","【"&amp;SUBSTITUTE(TEXT(BZ7,"#,##0.00"),"-","△")&amp;"】"))</f>
        <v>【56.19】</v>
      </c>
      <c r="CA6" s="22">
        <f>IF(CA7="",NA(),CA7)</f>
        <v>395.16</v>
      </c>
      <c r="CB6" s="22">
        <f t="shared" ref="CB6:CJ6" si="9">IF(CB7="",NA(),CB7)</f>
        <v>364.18</v>
      </c>
      <c r="CC6" s="22">
        <f t="shared" si="9"/>
        <v>367.29</v>
      </c>
      <c r="CD6" s="22">
        <f t="shared" si="9"/>
        <v>395.96</v>
      </c>
      <c r="CE6" s="22">
        <f t="shared" si="9"/>
        <v>394.62</v>
      </c>
      <c r="CF6" s="22">
        <f t="shared" si="9"/>
        <v>471.3</v>
      </c>
      <c r="CG6" s="22">
        <f t="shared" si="9"/>
        <v>506.68</v>
      </c>
      <c r="CH6" s="22">
        <f t="shared" si="9"/>
        <v>491.45</v>
      </c>
      <c r="CI6" s="22">
        <f t="shared" si="9"/>
        <v>448.81</v>
      </c>
      <c r="CJ6" s="22">
        <f t="shared" si="9"/>
        <v>392.81</v>
      </c>
      <c r="CK6" s="21" t="str">
        <f>IF(CK7="","",IF(CK7="-","【-】","【"&amp;SUBSTITUTE(TEXT(CK7,"#,##0.00"),"-","△")&amp;"】"))</f>
        <v>【285.60】</v>
      </c>
      <c r="CL6" s="22">
        <f>IF(CL7="",NA(),CL7)</f>
        <v>51.31</v>
      </c>
      <c r="CM6" s="22">
        <f t="shared" ref="CM6:CU6" si="10">IF(CM7="",NA(),CM7)</f>
        <v>51.72</v>
      </c>
      <c r="CN6" s="22">
        <f t="shared" si="10"/>
        <v>47.5</v>
      </c>
      <c r="CO6" s="22">
        <f t="shared" si="10"/>
        <v>47.33</v>
      </c>
      <c r="CP6" s="22">
        <f t="shared" si="10"/>
        <v>45.41</v>
      </c>
      <c r="CQ6" s="22">
        <f t="shared" si="10"/>
        <v>51.52</v>
      </c>
      <c r="CR6" s="22">
        <f t="shared" si="10"/>
        <v>48.75</v>
      </c>
      <c r="CS6" s="22">
        <f t="shared" si="10"/>
        <v>50.95</v>
      </c>
      <c r="CT6" s="22">
        <f t="shared" si="10"/>
        <v>52.39</v>
      </c>
      <c r="CU6" s="22">
        <f t="shared" si="10"/>
        <v>29.19</v>
      </c>
      <c r="CV6" s="21" t="str">
        <f>IF(CV7="","",IF(CV7="-","【-】","【"&amp;SUBSTITUTE(TEXT(CV7,"#,##0.00"),"-","△")&amp;"】"))</f>
        <v>【48.33】</v>
      </c>
      <c r="CW6" s="22">
        <f>IF(CW7="",NA(),CW7)</f>
        <v>83.23</v>
      </c>
      <c r="CX6" s="22">
        <f t="shared" ref="CX6:DF6" si="11">IF(CX7="",NA(),CX7)</f>
        <v>83.45</v>
      </c>
      <c r="CY6" s="22">
        <f t="shared" si="11"/>
        <v>90.56</v>
      </c>
      <c r="CZ6" s="22">
        <f t="shared" si="11"/>
        <v>86.45</v>
      </c>
      <c r="DA6" s="22">
        <f t="shared" si="11"/>
        <v>86.75</v>
      </c>
      <c r="DB6" s="22">
        <f t="shared" si="11"/>
        <v>61.29</v>
      </c>
      <c r="DC6" s="22">
        <f t="shared" si="11"/>
        <v>60.88</v>
      </c>
      <c r="DD6" s="22">
        <f t="shared" si="11"/>
        <v>61</v>
      </c>
      <c r="DE6" s="22">
        <f t="shared" si="11"/>
        <v>63.38</v>
      </c>
      <c r="DF6" s="22">
        <f t="shared" si="11"/>
        <v>66.040000000000006</v>
      </c>
      <c r="DG6" s="21" t="str">
        <f>IF(DG7="","",IF(DG7="-","【-】","【"&amp;SUBSTITUTE(TEXT(DG7,"#,##0.00"),"-","△")&amp;"】"))</f>
        <v>【70.34】</v>
      </c>
      <c r="DH6" s="22">
        <f>IF(DH7="",NA(),DH7)</f>
        <v>19.41</v>
      </c>
      <c r="DI6" s="22">
        <f t="shared" ref="DI6:DQ6" si="12">IF(DI7="",NA(),DI7)</f>
        <v>17.190000000000001</v>
      </c>
      <c r="DJ6" s="22">
        <f t="shared" si="12"/>
        <v>20.7</v>
      </c>
      <c r="DK6" s="22">
        <f t="shared" si="12"/>
        <v>26.74</v>
      </c>
      <c r="DL6" s="22">
        <f t="shared" si="12"/>
        <v>32.39</v>
      </c>
      <c r="DM6" s="22">
        <f t="shared" si="12"/>
        <v>24.16</v>
      </c>
      <c r="DN6" s="22">
        <f t="shared" si="12"/>
        <v>29.81</v>
      </c>
      <c r="DO6" s="22">
        <f t="shared" si="12"/>
        <v>30.82</v>
      </c>
      <c r="DP6" s="22">
        <f t="shared" si="12"/>
        <v>24.27</v>
      </c>
      <c r="DQ6" s="22">
        <f t="shared" si="12"/>
        <v>28.04</v>
      </c>
      <c r="DR6" s="21" t="str">
        <f>IF(DR7="","",IF(DR7="-","【-】","【"&amp;SUBSTITUTE(TEXT(DR7,"#,##0.00"),"-","△")&amp;"】"))</f>
        <v>【35.50】</v>
      </c>
      <c r="DS6" s="22">
        <f>IF(DS7="",NA(),DS7)</f>
        <v>20.440000000000001</v>
      </c>
      <c r="DT6" s="22">
        <f t="shared" ref="DT6:EB6" si="13">IF(DT7="",NA(),DT7)</f>
        <v>20.34</v>
      </c>
      <c r="DU6" s="22">
        <f t="shared" si="13"/>
        <v>26.83</v>
      </c>
      <c r="DV6" s="22">
        <f t="shared" si="13"/>
        <v>31.59</v>
      </c>
      <c r="DW6" s="22">
        <f t="shared" si="13"/>
        <v>41.59</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2">
        <f t="shared" ref="EE6:EM6" si="14">IF(EE7="",NA(),EE7)</f>
        <v>0.97</v>
      </c>
      <c r="EF6" s="22">
        <f t="shared" si="14"/>
        <v>0.61</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2">
      <c r="A7" s="15"/>
      <c r="B7" s="24">
        <v>2024</v>
      </c>
      <c r="C7" s="24">
        <v>232378</v>
      </c>
      <c r="D7" s="24">
        <v>46</v>
      </c>
      <c r="E7" s="24">
        <v>1</v>
      </c>
      <c r="F7" s="24">
        <v>0</v>
      </c>
      <c r="G7" s="24">
        <v>5</v>
      </c>
      <c r="H7" s="24" t="s">
        <v>93</v>
      </c>
      <c r="I7" s="24" t="s">
        <v>94</v>
      </c>
      <c r="J7" s="24" t="s">
        <v>95</v>
      </c>
      <c r="K7" s="24" t="s">
        <v>96</v>
      </c>
      <c r="L7" s="24" t="s">
        <v>97</v>
      </c>
      <c r="M7" s="24" t="s">
        <v>98</v>
      </c>
      <c r="N7" s="25" t="s">
        <v>99</v>
      </c>
      <c r="O7" s="25">
        <v>44.44</v>
      </c>
      <c r="P7" s="25">
        <v>2.29</v>
      </c>
      <c r="Q7" s="25">
        <v>2425</v>
      </c>
      <c r="R7" s="25">
        <v>88393</v>
      </c>
      <c r="S7" s="25">
        <v>27.49</v>
      </c>
      <c r="T7" s="25">
        <v>3215.46</v>
      </c>
      <c r="U7" s="25">
        <v>1068</v>
      </c>
      <c r="V7" s="25">
        <v>0.22</v>
      </c>
      <c r="W7" s="25">
        <v>4854.55</v>
      </c>
      <c r="X7" s="25">
        <v>106.76</v>
      </c>
      <c r="Y7" s="25">
        <v>107.53</v>
      </c>
      <c r="Z7" s="25">
        <v>107.86</v>
      </c>
      <c r="AA7" s="25">
        <v>98.5</v>
      </c>
      <c r="AB7" s="25">
        <v>107.25</v>
      </c>
      <c r="AC7" s="25">
        <v>97.61</v>
      </c>
      <c r="AD7" s="25">
        <v>98.78</v>
      </c>
      <c r="AE7" s="25">
        <v>101.23</v>
      </c>
      <c r="AF7" s="25">
        <v>103.12</v>
      </c>
      <c r="AG7" s="25">
        <v>102.26</v>
      </c>
      <c r="AH7" s="25">
        <v>102.02</v>
      </c>
      <c r="AI7" s="25">
        <v>0</v>
      </c>
      <c r="AJ7" s="25">
        <v>0</v>
      </c>
      <c r="AK7" s="25">
        <v>0</v>
      </c>
      <c r="AL7" s="25">
        <v>0</v>
      </c>
      <c r="AM7" s="25">
        <v>0</v>
      </c>
      <c r="AN7" s="25">
        <v>143.65</v>
      </c>
      <c r="AO7" s="25">
        <v>155.82</v>
      </c>
      <c r="AP7" s="25">
        <v>155.18</v>
      </c>
      <c r="AQ7" s="25">
        <v>101.46</v>
      </c>
      <c r="AR7" s="25">
        <v>82.37</v>
      </c>
      <c r="AS7" s="25">
        <v>26.96</v>
      </c>
      <c r="AT7" s="25">
        <v>203.84</v>
      </c>
      <c r="AU7" s="25">
        <v>158.72999999999999</v>
      </c>
      <c r="AV7" s="25">
        <v>243.14</v>
      </c>
      <c r="AW7" s="25">
        <v>291.66000000000003</v>
      </c>
      <c r="AX7" s="25">
        <v>323.02999999999997</v>
      </c>
      <c r="AY7" s="25">
        <v>94.01</v>
      </c>
      <c r="AZ7" s="25">
        <v>111.08</v>
      </c>
      <c r="BA7" s="25">
        <v>118.28</v>
      </c>
      <c r="BB7" s="25">
        <v>112.37</v>
      </c>
      <c r="BC7" s="25">
        <v>101.6</v>
      </c>
      <c r="BD7" s="25">
        <v>142.38999999999999</v>
      </c>
      <c r="BE7" s="25">
        <v>103.46</v>
      </c>
      <c r="BF7" s="25">
        <v>286.39999999999998</v>
      </c>
      <c r="BG7" s="25">
        <v>337.83</v>
      </c>
      <c r="BH7" s="25">
        <v>336.2</v>
      </c>
      <c r="BI7" s="25">
        <v>325.7</v>
      </c>
      <c r="BJ7" s="25">
        <v>1421.84</v>
      </c>
      <c r="BK7" s="25">
        <v>1596.62</v>
      </c>
      <c r="BL7" s="25">
        <v>1456.79</v>
      </c>
      <c r="BM7" s="25">
        <v>1364.2</v>
      </c>
      <c r="BN7" s="25">
        <v>1398.03</v>
      </c>
      <c r="BO7" s="25">
        <v>1043.3599999999999</v>
      </c>
      <c r="BP7" s="25">
        <v>37.01</v>
      </c>
      <c r="BQ7" s="25">
        <v>38.869999999999997</v>
      </c>
      <c r="BR7" s="25">
        <v>38.24</v>
      </c>
      <c r="BS7" s="25">
        <v>35.33</v>
      </c>
      <c r="BT7" s="25">
        <v>35.51</v>
      </c>
      <c r="BU7" s="25">
        <v>35.72</v>
      </c>
      <c r="BV7" s="25">
        <v>33.659999999999997</v>
      </c>
      <c r="BW7" s="25">
        <v>35.33</v>
      </c>
      <c r="BX7" s="25">
        <v>38.58</v>
      </c>
      <c r="BY7" s="25">
        <v>39.15</v>
      </c>
      <c r="BZ7" s="25">
        <v>56.19</v>
      </c>
      <c r="CA7" s="25">
        <v>395.16</v>
      </c>
      <c r="CB7" s="25">
        <v>364.18</v>
      </c>
      <c r="CC7" s="25">
        <v>367.29</v>
      </c>
      <c r="CD7" s="25">
        <v>395.96</v>
      </c>
      <c r="CE7" s="25">
        <v>394.62</v>
      </c>
      <c r="CF7" s="25">
        <v>471.3</v>
      </c>
      <c r="CG7" s="25">
        <v>506.68</v>
      </c>
      <c r="CH7" s="25">
        <v>491.45</v>
      </c>
      <c r="CI7" s="25">
        <v>448.81</v>
      </c>
      <c r="CJ7" s="25">
        <v>392.81</v>
      </c>
      <c r="CK7" s="25">
        <v>285.60000000000002</v>
      </c>
      <c r="CL7" s="25">
        <v>51.31</v>
      </c>
      <c r="CM7" s="25">
        <v>51.72</v>
      </c>
      <c r="CN7" s="25">
        <v>47.5</v>
      </c>
      <c r="CO7" s="25">
        <v>47.33</v>
      </c>
      <c r="CP7" s="25">
        <v>45.41</v>
      </c>
      <c r="CQ7" s="25">
        <v>51.52</v>
      </c>
      <c r="CR7" s="25">
        <v>48.75</v>
      </c>
      <c r="CS7" s="25">
        <v>50.95</v>
      </c>
      <c r="CT7" s="25">
        <v>52.39</v>
      </c>
      <c r="CU7" s="25">
        <v>29.19</v>
      </c>
      <c r="CV7" s="25">
        <v>48.33</v>
      </c>
      <c r="CW7" s="25">
        <v>83.23</v>
      </c>
      <c r="CX7" s="25">
        <v>83.45</v>
      </c>
      <c r="CY7" s="25">
        <v>90.56</v>
      </c>
      <c r="CZ7" s="25">
        <v>86.45</v>
      </c>
      <c r="DA7" s="25">
        <v>86.75</v>
      </c>
      <c r="DB7" s="25">
        <v>61.29</v>
      </c>
      <c r="DC7" s="25">
        <v>60.88</v>
      </c>
      <c r="DD7" s="25">
        <v>61</v>
      </c>
      <c r="DE7" s="25">
        <v>63.38</v>
      </c>
      <c r="DF7" s="25">
        <v>66.040000000000006</v>
      </c>
      <c r="DG7" s="25">
        <v>70.34</v>
      </c>
      <c r="DH7" s="25">
        <v>19.41</v>
      </c>
      <c r="DI7" s="25">
        <v>17.190000000000001</v>
      </c>
      <c r="DJ7" s="25">
        <v>20.7</v>
      </c>
      <c r="DK7" s="25">
        <v>26.74</v>
      </c>
      <c r="DL7" s="25">
        <v>32.39</v>
      </c>
      <c r="DM7" s="25">
        <v>24.16</v>
      </c>
      <c r="DN7" s="25">
        <v>29.81</v>
      </c>
      <c r="DO7" s="25">
        <v>30.82</v>
      </c>
      <c r="DP7" s="25">
        <v>24.27</v>
      </c>
      <c r="DQ7" s="25">
        <v>28.04</v>
      </c>
      <c r="DR7" s="25">
        <v>35.5</v>
      </c>
      <c r="DS7" s="25">
        <v>20.440000000000001</v>
      </c>
      <c r="DT7" s="25">
        <v>20.34</v>
      </c>
      <c r="DU7" s="25">
        <v>26.83</v>
      </c>
      <c r="DV7" s="25">
        <v>31.59</v>
      </c>
      <c r="DW7" s="25">
        <v>41.59</v>
      </c>
      <c r="DX7" s="25">
        <v>18.829999999999998</v>
      </c>
      <c r="DY7" s="25">
        <v>18.05</v>
      </c>
      <c r="DZ7" s="25">
        <v>14.28</v>
      </c>
      <c r="EA7" s="25">
        <v>12.77</v>
      </c>
      <c r="EB7" s="25">
        <v>11.15</v>
      </c>
      <c r="EC7" s="25">
        <v>16.16</v>
      </c>
      <c r="ED7" s="25">
        <v>0</v>
      </c>
      <c r="EE7" s="25">
        <v>0.97</v>
      </c>
      <c r="EF7" s="25">
        <v>0.61</v>
      </c>
      <c r="EG7" s="25">
        <v>0</v>
      </c>
      <c r="EH7" s="25">
        <v>0</v>
      </c>
      <c r="EI7" s="25">
        <v>0.96</v>
      </c>
      <c r="EJ7" s="25">
        <v>0.37</v>
      </c>
      <c r="EK7" s="25">
        <v>0.23</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2026-01-19T05:52:02Z</cp:lastPrinted>
  <dcterms:created xsi:type="dcterms:W3CDTF">2025-12-12T09:18:34Z</dcterms:created>
  <dcterms:modified xsi:type="dcterms:W3CDTF">2026-02-17T00:41:43Z</dcterms:modified>
  <cp:category/>
</cp:coreProperties>
</file>