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4F87E380-B56D-4DA2-88BB-4FE0A4147F1C}" xr6:coauthVersionLast="47" xr6:coauthVersionMax="47" xr10:uidLastSave="{00000000-0000-0000-0000-000000000000}"/>
  <workbookProtection workbookAlgorithmName="SHA-512" workbookHashValue="vAJSxBCHvj4JvQr6MH8p05C0VAEucbjZqzWiYn9H2YVBFbY7orY8XCCzIyOfXn746q2sTgW1gWBVBGn6UPup9Q==" workbookSaltValue="vQFWqVDLRqF0hD5nG88+Gg=="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O6" i="5"/>
  <c r="N6" i="5"/>
  <c r="B10" i="4" s="1"/>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G85" i="4"/>
  <c r="P10" i="4"/>
  <c r="I10" i="4"/>
  <c r="BB8" i="4"/>
  <c r="AT8" i="4"/>
  <c r="AL8" i="4"/>
  <c r="AD8" i="4"/>
  <c r="W8" i="4"/>
  <c r="P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<sst xmlns="http://schemas.openxmlformats.org/spreadsheetml/2006/main" count="228" uniqueCount="114">
  <si>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</si>
  <si>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</si>
  <si>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</si>
  <si>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</si>
  <si>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</si>
  <si>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</si>
  <si>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</si>
  <si>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</si>
  <si>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</si>
  <si>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</si>
  <si>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</si>
  <si>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</si>
  <si>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</si>
  <si>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</si>
  <si>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</si>
  <si>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</si>
  <si>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</si>
  <si>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</si>
  <si>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</si>
  <si>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</si>
  <si>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</si>
  <si>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</si>
  <si>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</si>
  <si>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</si>
  <si>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</si>
  <si>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</si>
  <si>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</si>
  <si>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</si>
  <si>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</si>
  <si>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</si>
  <si>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</si>
  <si>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</si>
  <si>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</si>
  <si>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</si>
  <si>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</si>
  <si>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</si>
  <si>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</si>
  <si>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</si>
  <si>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</si>
  <si>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</si>
  <si>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</si>
  <si>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</si>
  <si>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</si>
  <si>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</si>
  <si>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</si>
  <si>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</si>
  <si>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</si>
  <si>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</si>
  <si>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</si>
  <si>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</si>
  <si>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</si>
  <si>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</si>
  <si>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</si>
  <si>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</si>
  <si>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</si>
  <si>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</si>
  <si>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</si>
  <si>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</si>
  <si>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</si>
  <si>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</si>
  <si>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</si>
  <si>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</si>
  <si>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</si>
  <si>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</si>
  <si>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</si>
  <si>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</si>
  <si>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</si>
  <si>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</si>
  <si>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</si>
  <si>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</si>
  <si>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</si>
  <si>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</si>
  <si>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</si>
  <si>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</si>
  <si>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</si>
  <si>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</si>
  <si>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</si>
  <si>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</si>
  <si>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</si>
  <si>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</si>
  <si>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</si>
  <si>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</si>
  <si>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</si>
  <si>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</si>
  <si>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</si>
  <si>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</si>
  <si>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</si>
  <si>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</si>
  <si>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</si>
  <si>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</si>
  <si>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</si>
  <si>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</si>
  <si>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</si>
  <si>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あま市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</si>
  <si>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</si>
  <si>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</si>
  <si>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</si>
  <si>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</si>
  <si>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</si>
  <si>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</si>
  <si>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</si>
  <si>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</si>
  <si>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</si>
  <si>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</si>
  <si>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</si>
  <si>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</si>
  <si>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</si>
  <si>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</si>
  <si>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</si>
  <si>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</si>
  <si>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</si>
  <si>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営の健全性・効率性については、①経常収支比率や⑤料金回収率のように悪化が顕著な指標が現れ始めました。人口減少や節水機器の普及による有収水量の減少に伴う給水収益の減少や、近年の物価高騰に伴う維持管理費の増加は着実に水道事業の経営環境をむしばんでいます。市民のライフラインを維持するべく、持続的経営のあり方を検討し、強靭な経営体質の構築に努めます。
　老朽化の状況については、他の水道事業者と同様、管路や施設の更新は重要な課題です。更新を推し進めるとともに、必要な財源の確保に努めます。
　平成30年度経営戦略策定済み</t>
    <rPh sb="18" eb="24">
      <t>ケイジョウシュウシヒリツ</t>
    </rPh>
    <rPh sb="26" eb="31">
      <t>リョウキンカイシュウリツ</t>
    </rPh>
    <rPh sb="35" eb="37">
      <t>アッカ</t>
    </rPh>
    <rPh sb="38" eb="40">
      <t>ケンチョ</t>
    </rPh>
    <rPh sb="41" eb="43">
      <t>シヒョウ</t>
    </rPh>
    <rPh sb="44" eb="45">
      <t>アラワ</t>
    </rPh>
    <rPh sb="46" eb="47">
      <t>ハジ</t>
    </rPh>
    <rPh sb="52" eb="56">
      <t>ジンコウゲンショウ</t>
    </rPh>
    <rPh sb="57" eb="61">
      <t>セッスイキキ</t>
    </rPh>
    <rPh sb="62" eb="64">
      <t>フキュウ</t>
    </rPh>
    <rPh sb="105" eb="107">
      <t>チャクジツ</t>
    </rPh>
    <rPh sb="108" eb="112">
      <t>スイドウジギョウ</t>
    </rPh>
    <rPh sb="113" eb="117">
      <t>ケイエイカンキョウ</t>
    </rPh>
    <rPh sb="127" eb="129">
      <t>シミン</t>
    </rPh>
    <rPh sb="137" eb="139">
      <t>イジ</t>
    </rPh>
    <rPh sb="144" eb="149">
      <t>ジゾクテキケイエイ</t>
    </rPh>
    <rPh sb="152" eb="153">
      <t>カタ</t>
    </rPh>
    <rPh sb="154" eb="156">
      <t>ケントウ</t>
    </rPh>
    <rPh sb="158" eb="160">
      <t>キョウジン</t>
    </rPh>
    <rPh sb="161" eb="165">
      <t>ケイエイタイシツ</t>
    </rPh>
    <rPh sb="166" eb="168">
      <t>コウチク</t>
    </rPh>
    <rPh sb="169" eb="170">
      <t>ツト</t>
    </rPh>
    <rPh sb="219" eb="220">
      <t>オ</t>
    </rPh>
    <phoneticPr fontId="4"/>
  </si>
  <si>
    <t>　①経常収支比率は、有収水量の減少に伴う給水収益の減少や、近年の物価高騰に伴う維持管理費の増加により100％を下回りました。経常費用を経常収益で賄えない状況にありますので、今後は持続的経営のあり方を検討していきます。
　②累積欠損金比率は、累積欠損金が発生していないため0％です。
　③流動比率は、100％を超えており支払能力に問題はありませんが、現金預金が減少傾向にあるため注視していく必要があります。
　④企業債残高対給水収益比率は、給水収益が減少傾向にあり、企業債残高が増加傾向にあるため上昇傾向にありますが、いまだ類似団体平均値を大きく下回っています。引き続き適切な投資規模を維持していきます。
　⑤料金回収率は、近年において著しい低下が見られるため①経常収支比率と同様、持続的経営のあり方を検討し、改善を図ります。
　⑥給水原価は、有収水量の減少や、近年の物価高騰に伴う維持管理費の増加により上昇しました。類似団体平均値を下回っているものの、経常費用は増加傾向にあるためその削減に努めます。
　⑦施設利用率は、配水量が減少傾向にあるため低下してきているものの、いまだ高い水準にあり、効率的な施設利用を維持しています。
　⑧有収率は、類似団体平均値を上回っているものの、低下傾向にあるため漏水修繕や管路更新に尽力し、維持向上に努めます。</t>
    <rPh sb="10" eb="14">
      <t>ユウシュウスイリョウ</t>
    </rPh>
    <rPh sb="15" eb="17">
      <t>ゲンショウ</t>
    </rPh>
    <rPh sb="18" eb="19">
      <t>トモナ</t>
    </rPh>
    <rPh sb="20" eb="24">
      <t>キュウスイシュウエキ</t>
    </rPh>
    <rPh sb="25" eb="27">
      <t>ゲンショウ</t>
    </rPh>
    <rPh sb="29" eb="31">
      <t>キンネン</t>
    </rPh>
    <rPh sb="32" eb="34">
      <t>ブッカ</t>
    </rPh>
    <rPh sb="37" eb="38">
      <t>トモナ</t>
    </rPh>
    <rPh sb="39" eb="44">
      <t>イジカンリヒ</t>
    </rPh>
    <rPh sb="55" eb="57">
      <t>シタマワ</t>
    </rPh>
    <rPh sb="62" eb="66">
      <t>ケイジョウヒヨウ</t>
    </rPh>
    <rPh sb="67" eb="71">
      <t>ケイジョウシュウエキ</t>
    </rPh>
    <rPh sb="72" eb="73">
      <t>マカナ</t>
    </rPh>
    <rPh sb="76" eb="78">
      <t>ジョウキョウ</t>
    </rPh>
    <rPh sb="86" eb="88">
      <t>コンゴ</t>
    </rPh>
    <rPh sb="89" eb="92">
      <t>ジゾクテキ</t>
    </rPh>
    <rPh sb="92" eb="94">
      <t>ケイエイ</t>
    </rPh>
    <rPh sb="97" eb="98">
      <t>カタ</t>
    </rPh>
    <rPh sb="99" eb="101">
      <t>ケントウ</t>
    </rPh>
    <rPh sb="219" eb="223">
      <t>キュウスイシュウエキ</t>
    </rPh>
    <rPh sb="232" eb="237">
      <t>キギョウサイザンダカ</t>
    </rPh>
    <rPh sb="238" eb="242">
      <t>ゾウカケイコウ</t>
    </rPh>
    <rPh sb="247" eb="251">
      <t>ジョウショウケイコウ</t>
    </rPh>
    <rPh sb="261" eb="268">
      <t>ルイジダンタイヘイキンチ</t>
    </rPh>
    <rPh sb="269" eb="270">
      <t>オオ</t>
    </rPh>
    <rPh sb="272" eb="274">
      <t>シタマワ</t>
    </rPh>
    <rPh sb="280" eb="281">
      <t>ヒ</t>
    </rPh>
    <rPh sb="282" eb="283">
      <t>ツヅ</t>
    </rPh>
    <rPh sb="284" eb="286">
      <t>テキセツ</t>
    </rPh>
    <rPh sb="287" eb="291">
      <t>トウシキボ</t>
    </rPh>
    <rPh sb="292" eb="294">
      <t>イジ</t>
    </rPh>
    <rPh sb="311" eb="313">
      <t>キンネン</t>
    </rPh>
    <rPh sb="317" eb="318">
      <t>イチジル</t>
    </rPh>
    <rPh sb="320" eb="322">
      <t>テイカ</t>
    </rPh>
    <rPh sb="323" eb="324">
      <t>ミ</t>
    </rPh>
    <rPh sb="330" eb="336">
      <t>ケイジョウシュウシヒリツ</t>
    </rPh>
    <rPh sb="337" eb="339">
      <t>ドウヨウ</t>
    </rPh>
    <rPh sb="348" eb="349">
      <t>カタ</t>
    </rPh>
    <rPh sb="350" eb="352">
      <t>ケントウ</t>
    </rPh>
    <rPh sb="354" eb="356">
      <t>カイゼン</t>
    </rPh>
    <rPh sb="357" eb="358">
      <t>ハカ</t>
    </rPh>
    <rPh sb="401" eb="403">
      <t>ジョウショウ</t>
    </rPh>
    <rPh sb="460" eb="463">
      <t>ハイスイリョウ</t>
    </rPh>
    <rPh sb="464" eb="468">
      <t>ゲンショウケイコウ</t>
    </rPh>
    <rPh sb="473" eb="475">
      <t>テイカ</t>
    </rPh>
    <rPh sb="488" eb="489">
      <t>タカ</t>
    </rPh>
    <rPh sb="490" eb="492">
      <t>スイジュン</t>
    </rPh>
    <rPh sb="505" eb="507">
      <t>イジ</t>
    </rPh>
    <rPh sb="539" eb="543">
      <t>テイカケイコウ</t>
    </rPh>
    <phoneticPr fontId="4"/>
  </si>
  <si>
    <t>　①有形固定資産減価償却率は、類似団体平均値を下回っているものの、年々上昇しており、水道施設の老朽化が進んでいます。
　②管路経年化率は、類似団体平均値を上回っている上、上昇傾向にあります。管路の老朽化が進んでいるためその更新に尽力します。
　③管路更新率は、本年度は類似団体平均値とほぼ同等を維持できましたが、②管路経年化率を押し下げるほどではないため更新延長の増加に努めます。</t>
    <rPh sb="33" eb="35">
      <t>ネンネン</t>
    </rPh>
    <rPh sb="35" eb="37">
      <t>ジョウショウ</t>
    </rPh>
    <rPh sb="83" eb="84">
      <t>ウエ</t>
    </rPh>
    <rPh sb="85" eb="89">
      <t>ジョウショウケイコウ</t>
    </rPh>
    <rPh sb="95" eb="97">
      <t>カンロ</t>
    </rPh>
    <rPh sb="114" eb="116">
      <t>ジンリョク</t>
    </rPh>
    <rPh sb="130" eb="133">
      <t>ホンネンド</t>
    </rPh>
    <rPh sb="134" eb="141">
      <t>ルイジダンタイヘイキンチ</t>
    </rPh>
    <rPh sb="144" eb="146">
      <t>ドウトウ</t>
    </rPh>
    <rPh sb="147" eb="149">
      <t>イジ</t>
    </rPh>
    <rPh sb="157" eb="163">
      <t>カンロケイネンカリツ</t>
    </rPh>
    <rPh sb="164" eb="165">
      <t>オ</t>
    </rPh>
    <rPh sb="166" eb="167">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</si>
</sst>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0.56000000000000005</c:v>
                </c:pt>
                <c:pt idx="1">
                  <c:v>1.32</c:v>
                </c:pt>
                <c:pt idx="2">
                  <c:v>0.7</c:v>
                </c:pt>
                <c:pt idx="3">
                  <c:v>0.22</c:v>
                </c:pt>
                <c:pt idx="4">
                  <c:v>0.45</c:v>
                </c:pt>
              </c:numCache>
            </c:numRef>
          </c:val>
          <c:extLst>
            <c:ext xmlns:c16="http://schemas.microsoft.com/office/drawing/2014/chart" uri="{C3380CC4-5D6E-409C-BE32-E72D297353CC}">
              <c16:uniqueId val="{00000000-7BE8-4E43-A993-F85900F31BC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7BE8-4E43-A993-F85900F31BC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76.739999999999995</c:v>
                </c:pt>
                <c:pt idx="1">
                  <c:v>75.97</c:v>
                </c:pt>
                <c:pt idx="2">
                  <c:v>75.05</c:v>
                </c:pt>
                <c:pt idx="3">
                  <c:v>74.510000000000005</c:v>
                </c:pt>
                <c:pt idx="4">
                  <c:v>74.44</c:v>
                </c:pt>
              </c:numCache>
            </c:numRef>
          </c:val>
          <c:extLst>
            <c:ext xmlns:c16="http://schemas.microsoft.com/office/drawing/2014/chart" uri="{C3380CC4-5D6E-409C-BE32-E72D297353CC}">
              <c16:uniqueId val="{00000000-DBAE-4C2C-AF9D-9F4746A3B70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DBAE-4C2C-AF9D-9F4746A3B70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92.37</c:v>
                </c:pt>
                <c:pt idx="1">
                  <c:v>91.93</c:v>
                </c:pt>
                <c:pt idx="2">
                  <c:v>92.07</c:v>
                </c:pt>
                <c:pt idx="3">
                  <c:v>91.86</c:v>
                </c:pt>
                <c:pt idx="4">
                  <c:v>91.33</c:v>
                </c:pt>
              </c:numCache>
            </c:numRef>
          </c:val>
          <c:extLst>
            <c:ext xmlns:c16="http://schemas.microsoft.com/office/drawing/2014/chart" uri="{C3380CC4-5D6E-409C-BE32-E72D297353CC}">
              <c16:uniqueId val="{00000000-C7F8-40A0-861C-F6448C17A2F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C7F8-40A0-861C-F6448C17A2F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106.71</c:v>
                </c:pt>
                <c:pt idx="1">
                  <c:v>104.18</c:v>
                </c:pt>
                <c:pt idx="2">
                  <c:v>104.4</c:v>
                </c:pt>
                <c:pt idx="3">
                  <c:v>101.14</c:v>
                </c:pt>
                <c:pt idx="4">
                  <c:v>97.05</c:v>
                </c:pt>
              </c:numCache>
            </c:numRef>
          </c:val>
          <c:extLst>
            <c:ext xmlns:c16="http://schemas.microsoft.com/office/drawing/2014/chart" uri="{C3380CC4-5D6E-409C-BE32-E72D297353CC}">
              <c16:uniqueId val="{00000000-4027-4B30-A053-7AE9CAD849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4027-4B30-A053-7AE9CAD849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50.34</c:v>
                </c:pt>
                <c:pt idx="1">
                  <c:v>49.28</c:v>
                </c:pt>
                <c:pt idx="2">
                  <c:v>49.97</c:v>
                </c:pt>
                <c:pt idx="3">
                  <c:v>50.7</c:v>
                </c:pt>
                <c:pt idx="4">
                  <c:v>51.47</c:v>
                </c:pt>
              </c:numCache>
            </c:numRef>
          </c:val>
          <c:extLst>
            <c:ext xmlns:c16="http://schemas.microsoft.com/office/drawing/2014/chart" uri="{C3380CC4-5D6E-409C-BE32-E72D297353CC}">
              <c16:uniqueId val="{00000000-7563-45CF-9511-B0296C2A017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563-45CF-9511-B0296C2A017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34.909999999999997</c:v>
                </c:pt>
                <c:pt idx="1">
                  <c:v>40.01</c:v>
                </c:pt>
                <c:pt idx="2">
                  <c:v>41.12</c:v>
                </c:pt>
                <c:pt idx="3">
                  <c:v>41.91</c:v>
                </c:pt>
                <c:pt idx="4">
                  <c:v>42.99</c:v>
                </c:pt>
              </c:numCache>
            </c:numRef>
          </c:val>
          <c:extLst>
            <c:ext xmlns:c16="http://schemas.microsoft.com/office/drawing/2014/chart" uri="{C3380CC4-5D6E-409C-BE32-E72D297353CC}">
              <c16:uniqueId val="{00000000-C247-42B5-9986-C1776855C66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247-42B5-9986-C1776855C66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ED-4335-8F72-B008A5DAB54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4AED-4335-8F72-B008A5DAB54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336.49</c:v>
                </c:pt>
                <c:pt idx="1">
                  <c:v>294.2</c:v>
                </c:pt>
                <c:pt idx="2">
                  <c:v>297.7</c:v>
                </c:pt>
                <c:pt idx="3">
                  <c:v>273.70999999999998</c:v>
                </c:pt>
                <c:pt idx="4">
                  <c:v>365.51</c:v>
                </c:pt>
              </c:numCache>
            </c:numRef>
          </c:val>
          <c:extLst>
            <c:ext xmlns:c16="http://schemas.microsoft.com/office/drawing/2014/chart" uri="{C3380CC4-5D6E-409C-BE32-E72D297353CC}">
              <c16:uniqueId val="{00000000-B424-4509-9D05-C9ACA8CA28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B424-4509-9D05-C9ACA8CA28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96.97</c:v>
                </c:pt>
                <c:pt idx="1">
                  <c:v>113.82</c:v>
                </c:pt>
                <c:pt idx="2">
                  <c:v>113.59</c:v>
                </c:pt>
                <c:pt idx="3">
                  <c:v>114.72</c:v>
                </c:pt>
                <c:pt idx="4">
                  <c:v>114.92</c:v>
                </c:pt>
              </c:numCache>
            </c:numRef>
          </c:val>
          <c:extLst>
            <c:ext xmlns:c16="http://schemas.microsoft.com/office/drawing/2014/chart" uri="{C3380CC4-5D6E-409C-BE32-E72D297353CC}">
              <c16:uniqueId val="{00000000-FFDB-491C-8F93-827951D85AE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FFDB-491C-8F93-827951D85AE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94.53</c:v>
                </c:pt>
                <c:pt idx="1">
                  <c:v>98.4</c:v>
                </c:pt>
                <c:pt idx="2">
                  <c:v>97.91</c:v>
                </c:pt>
                <c:pt idx="3">
                  <c:v>94.69</c:v>
                </c:pt>
                <c:pt idx="4">
                  <c:v>91.39</c:v>
                </c:pt>
              </c:numCache>
            </c:numRef>
          </c:val>
          <c:extLst>
            <c:ext xmlns:c16="http://schemas.microsoft.com/office/drawing/2014/chart" uri="{C3380CC4-5D6E-409C-BE32-E72D297353CC}">
              <c16:uniqueId val="{00000000-218C-48AF-A423-3A505F0F97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218C-48AF-A423-3A505F0F97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138.25</c:v>
                </c:pt>
                <c:pt idx="1">
                  <c:v>142.49</c:v>
                </c:pt>
                <c:pt idx="2">
                  <c:v>144</c:v>
                </c:pt>
                <c:pt idx="3">
                  <c:v>149.1</c:v>
                </c:pt>
                <c:pt idx="4">
                  <c:v>154.33000000000001</c:v>
                </c:pt>
              </c:numCache>
            </c:numRef>
          </c:val>
          <c:extLst>
            <c:ext xmlns:c16="http://schemas.microsoft.com/office/drawing/2014/chart" uri="{C3380CC4-5D6E-409C-BE32-E72D297353CC}">
              <c16:uniqueId val="{00000000-A7D4-4089-97D6-27B1FE0B8E9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A7D4-4089-97D6-27B1FE0B8E9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あま市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88393</v>
      </c>
      <c r="AM8" s="44"/>
      <c r="AN8" s="44"/>
      <c r="AO8" s="44"/>
      <c r="AP8" s="44"/>
      <c r="AQ8" s="44"/>
      <c r="AR8" s="44"/>
      <c r="AS8" s="44"/>
      <c r="AT8" s="45">
        <f>データ!$S$6</f>
        <v>27.49</v>
      </c>
      <c r="AU8" s="46"/>
      <c r="AV8" s="46"/>
      <c r="AW8" s="46"/>
      <c r="AX8" s="46"/>
      <c r="AY8" s="46"/>
      <c r="AZ8" s="46"/>
      <c r="BA8" s="46"/>
      <c r="BB8" s="47">
        <f>データ!$T$6</f>
        <v>3215.46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86.2</v>
      </c>
      <c r="J10" s="46"/>
      <c r="K10" s="46"/>
      <c r="L10" s="46"/>
      <c r="M10" s="46"/>
      <c r="N10" s="46"/>
      <c r="O10" s="80"/>
      <c r="P10" s="47">
        <f>データ!$P$6</f>
        <v>97.71</v>
      </c>
      <c r="Q10" s="47"/>
      <c r="R10" s="47"/>
      <c r="S10" s="47"/>
      <c r="T10" s="47"/>
      <c r="U10" s="47"/>
      <c r="V10" s="47"/>
      <c r="W10" s="44">
        <f>データ!$Q$6</f>
        <v>2585</v>
      </c>
      <c r="X10" s="44"/>
      <c r="Y10" s="44"/>
      <c r="Z10" s="44"/>
      <c r="AA10" s="44"/>
      <c r="AB10" s="44"/>
      <c r="AC10" s="44"/>
      <c r="AD10" s="2"/>
      <c r="AE10" s="2"/>
      <c r="AF10" s="2"/>
      <c r="AG10" s="2"/>
      <c r="AH10" s="2"/>
      <c r="AI10" s="2"/>
      <c r="AJ10" s="2"/>
      <c r="AK10" s="2"/>
      <c r="AL10" s="44">
        <f>データ!$U$6</f>
        <v>45555</v>
      </c>
      <c r="AM10" s="44"/>
      <c r="AN10" s="44"/>
      <c r="AO10" s="44"/>
      <c r="AP10" s="44"/>
      <c r="AQ10" s="44"/>
      <c r="AR10" s="44"/>
      <c r="AS10" s="44"/>
      <c r="AT10" s="45">
        <f>データ!$V$6</f>
        <v>18.25</v>
      </c>
      <c r="AU10" s="46"/>
      <c r="AV10" s="46"/>
      <c r="AW10" s="46"/>
      <c r="AX10" s="46"/>
      <c r="AY10" s="46"/>
      <c r="AZ10" s="46"/>
      <c r="BA10" s="46"/>
      <c r="BB10" s="47">
        <f>データ!$W$6</f>
        <v>2496.16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yBF9+CFwV82EPvotG6fxPqVcGQrQcGFhZV7yhzQrtnmCpwhuGQZ7L8RH45w74xikXKX0ReZyWig7coymqRTrg==" saltValue="NR2vHX8E/lH+qDXk7hTRh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232378</v>
      </c>
      <c r="D6" s="20">
        <f t="shared" si="3"/>
        <v>46</v>
      </c>
      <c r="E6" s="20">
        <f t="shared" si="3"/>
        <v>1</v>
      </c>
      <c r="F6" s="20">
        <f t="shared" si="3"/>
        <v>0</v>
      </c>
      <c r="G6" s="20">
        <f t="shared" si="3"/>
        <v>1</v>
      </c>
      <c r="H6" s="20" t="str">
        <f t="shared" si="3"/>
        <v>愛知県　あま市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86.2</v>
      </c>
      <c r="P6" s="21">
        <f t="shared" si="3"/>
        <v>97.71</v>
      </c>
      <c r="Q6" s="21">
        <f t="shared" si="3"/>
        <v>2585</v>
      </c>
      <c r="R6" s="21">
        <f t="shared" si="3"/>
        <v>88393</v>
      </c>
      <c r="S6" s="21">
        <f t="shared" si="3"/>
        <v>27.49</v>
      </c>
      <c r="T6" s="21">
        <f t="shared" si="3"/>
        <v>3215.46</v>
      </c>
      <c r="U6" s="21">
        <f t="shared" si="3"/>
        <v>45555</v>
      </c>
      <c r="V6" s="21">
        <f t="shared" si="3"/>
        <v>18.25</v>
      </c>
      <c r="W6" s="21">
        <f t="shared" si="3"/>
        <v>2496.16</v>
      </c>
      <c r="X6" s="22">
        <f>IF(X7="",NA(),X7)</f>
        <v>106.71</v>
      </c>
      <c r="Y6" s="22">
        <f t="shared" ref="Y6:AG6" si="4">IF(Y7="",NA(),Y7)</f>
        <v>104.18</v>
      </c>
      <c r="Z6" s="22">
        <f t="shared" si="4"/>
        <v>104.4</v>
      </c>
      <c r="AA6" s="22">
        <f t="shared" si="4"/>
        <v>101.14</v>
      </c>
      <c r="AB6" s="22">
        <f t="shared" si="4"/>
        <v>97.05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336.49</v>
      </c>
      <c r="AU6" s="22">
        <f t="shared" ref="AU6:BC6" si="6">IF(AU7="",NA(),AU7)</f>
        <v>294.2</v>
      </c>
      <c r="AV6" s="22">
        <f t="shared" si="6"/>
        <v>297.7</v>
      </c>
      <c r="AW6" s="22">
        <f t="shared" si="6"/>
        <v>273.70999999999998</v>
      </c>
      <c r="AX6" s="22">
        <f t="shared" si="6"/>
        <v>365.51</v>
      </c>
      <c r="AY6" s="22">
        <f t="shared" si="6"/>
        <v>327.77</v>
      </c>
      <c r="AZ6" s="22">
        <f t="shared" si="6"/>
        <v>338.02</v>
      </c>
      <c r="BA6" s="22">
        <f t="shared" si="6"/>
        <v>345.94</v>
      </c>
      <c r="BB6" s="22">
        <f t="shared" si="6"/>
        <v>329.7</v>
      </c>
      <c r="BC6" s="22">
        <f t="shared" si="6"/>
        <v>319.99</v>
      </c>
      <c r="BD6" s="21" t="str">
        <f>IF(BD7="","",IF(BD7="-","【-】","【"&amp;SUBSTITUTE(TEXT(BD7,"#,##0.00"),"-","△")&amp;"】"))</f>
        <v>【239.69】</v>
      </c>
      <c r="BE6" s="22">
        <f>IF(BE7="",NA(),BE7)</f>
        <v>96.97</v>
      </c>
      <c r="BF6" s="22">
        <f t="shared" ref="BF6:BN6" si="7">IF(BF7="",NA(),BF7)</f>
        <v>113.82</v>
      </c>
      <c r="BG6" s="22">
        <f t="shared" si="7"/>
        <v>113.59</v>
      </c>
      <c r="BH6" s="22">
        <f t="shared" si="7"/>
        <v>114.72</v>
      </c>
      <c r="BI6" s="22">
        <f t="shared" si="7"/>
        <v>114.92</v>
      </c>
      <c r="BJ6" s="22">
        <f t="shared" si="7"/>
        <v>397.1</v>
      </c>
      <c r="BK6" s="22">
        <f t="shared" si="7"/>
        <v>379.91</v>
      </c>
      <c r="BL6" s="22">
        <f t="shared" si="7"/>
        <v>386.61</v>
      </c>
      <c r="BM6" s="22">
        <f t="shared" si="7"/>
        <v>381.56</v>
      </c>
      <c r="BN6" s="22">
        <f t="shared" si="7"/>
        <v>365.55</v>
      </c>
      <c r="BO6" s="21" t="str">
        <f>IF(BO7="","",IF(BO7="-","【-】","【"&amp;SUBSTITUTE(TEXT(BO7,"#,##0.00"),"-","△")&amp;"】"))</f>
        <v>【264.86】</v>
      </c>
      <c r="BP6" s="22">
        <f>IF(BP7="",NA(),BP7)</f>
        <v>94.53</v>
      </c>
      <c r="BQ6" s="22">
        <f t="shared" ref="BQ6:BY6" si="8">IF(BQ7="",NA(),BQ7)</f>
        <v>98.4</v>
      </c>
      <c r="BR6" s="22">
        <f t="shared" si="8"/>
        <v>97.91</v>
      </c>
      <c r="BS6" s="22">
        <f t="shared" si="8"/>
        <v>94.69</v>
      </c>
      <c r="BT6" s="22">
        <f t="shared" si="8"/>
        <v>91.39</v>
      </c>
      <c r="BU6" s="22">
        <f t="shared" si="8"/>
        <v>95.79</v>
      </c>
      <c r="BV6" s="22">
        <f t="shared" si="8"/>
        <v>98.3</v>
      </c>
      <c r="BW6" s="22">
        <f t="shared" si="8"/>
        <v>93.82</v>
      </c>
      <c r="BX6" s="22">
        <f t="shared" si="8"/>
        <v>95.04</v>
      </c>
      <c r="BY6" s="22">
        <f t="shared" si="8"/>
        <v>95.42</v>
      </c>
      <c r="BZ6" s="21" t="str">
        <f>IF(BZ7="","",IF(BZ7="-","【-】","【"&amp;SUBSTITUTE(TEXT(BZ7,"#,##0.00"),"-","△")&amp;"】"))</f>
        <v>【97.59】</v>
      </c>
      <c r="CA6" s="22">
        <f>IF(CA7="",NA(),CA7)</f>
        <v>138.25</v>
      </c>
      <c r="CB6" s="22">
        <f t="shared" ref="CB6:CJ6" si="9">IF(CB7="",NA(),CB7)</f>
        <v>142.49</v>
      </c>
      <c r="CC6" s="22">
        <f t="shared" si="9"/>
        <v>144</v>
      </c>
      <c r="CD6" s="22">
        <f t="shared" si="9"/>
        <v>149.1</v>
      </c>
      <c r="CE6" s="22">
        <f t="shared" si="9"/>
        <v>154.33000000000001</v>
      </c>
      <c r="CF6" s="22">
        <f t="shared" si="9"/>
        <v>171.13</v>
      </c>
      <c r="CG6" s="22">
        <f t="shared" si="9"/>
        <v>173.7</v>
      </c>
      <c r="CH6" s="22">
        <f t="shared" si="9"/>
        <v>178.94</v>
      </c>
      <c r="CI6" s="22">
        <f t="shared" si="9"/>
        <v>180.19</v>
      </c>
      <c r="CJ6" s="22">
        <f t="shared" si="9"/>
        <v>184.25</v>
      </c>
      <c r="CK6" s="21" t="str">
        <f>IF(CK7="","",IF(CK7="-","【-】","【"&amp;SUBSTITUTE(TEXT(CK7,"#,##0.00"),"-","△")&amp;"】"))</f>
        <v>【181.66】</v>
      </c>
      <c r="CL6" s="22">
        <f>IF(CL7="",NA(),CL7)</f>
        <v>76.739999999999995</v>
      </c>
      <c r="CM6" s="22">
        <f t="shared" ref="CM6:CU6" si="10">IF(CM7="",NA(),CM7)</f>
        <v>75.97</v>
      </c>
      <c r="CN6" s="22">
        <f t="shared" si="10"/>
        <v>75.05</v>
      </c>
      <c r="CO6" s="22">
        <f t="shared" si="10"/>
        <v>74.510000000000005</v>
      </c>
      <c r="CP6" s="22">
        <f t="shared" si="10"/>
        <v>74.44</v>
      </c>
      <c r="CQ6" s="22">
        <f t="shared" si="10"/>
        <v>60.12</v>
      </c>
      <c r="CR6" s="22">
        <f t="shared" si="10"/>
        <v>60.34</v>
      </c>
      <c r="CS6" s="22">
        <f t="shared" si="10"/>
        <v>59.54</v>
      </c>
      <c r="CT6" s="22">
        <f t="shared" si="10"/>
        <v>59.26</v>
      </c>
      <c r="CU6" s="22">
        <f t="shared" si="10"/>
        <v>60.44</v>
      </c>
      <c r="CV6" s="21" t="str">
        <f>IF(CV7="","",IF(CV7="-","【-】","【"&amp;SUBSTITUTE(TEXT(CV7,"#,##0.00"),"-","△")&amp;"】"))</f>
        <v>【60.21】</v>
      </c>
      <c r="CW6" s="22">
        <f>IF(CW7="",NA(),CW7)</f>
        <v>92.37</v>
      </c>
      <c r="CX6" s="22">
        <f t="shared" ref="CX6:DF6" si="11">IF(CX7="",NA(),CX7)</f>
        <v>91.93</v>
      </c>
      <c r="CY6" s="22">
        <f t="shared" si="11"/>
        <v>92.07</v>
      </c>
      <c r="CZ6" s="22">
        <f t="shared" si="11"/>
        <v>91.86</v>
      </c>
      <c r="DA6" s="22">
        <f t="shared" si="11"/>
        <v>91.33</v>
      </c>
      <c r="DB6" s="22">
        <f t="shared" si="11"/>
        <v>84.24</v>
      </c>
      <c r="DC6" s="22">
        <f t="shared" si="11"/>
        <v>84.19</v>
      </c>
      <c r="DD6" s="22">
        <f t="shared" si="11"/>
        <v>83.93</v>
      </c>
      <c r="DE6" s="22">
        <f t="shared" si="11"/>
        <v>83.84</v>
      </c>
      <c r="DF6" s="22">
        <f t="shared" si="11"/>
        <v>83.39</v>
      </c>
      <c r="DG6" s="21" t="str">
        <f>IF(DG7="","",IF(DG7="-","【-】","【"&amp;SUBSTITUTE(TEXT(DG7,"#,##0.00"),"-","△")&amp;"】"))</f>
        <v>【89.21】</v>
      </c>
      <c r="DH6" s="22">
        <f>IF(DH7="",NA(),DH7)</f>
        <v>50.34</v>
      </c>
      <c r="DI6" s="22">
        <f t="shared" ref="DI6:DQ6" si="12">IF(DI7="",NA(),DI7)</f>
        <v>49.28</v>
      </c>
      <c r="DJ6" s="22">
        <f t="shared" si="12"/>
        <v>49.97</v>
      </c>
      <c r="DK6" s="22">
        <f t="shared" si="12"/>
        <v>50.7</v>
      </c>
      <c r="DL6" s="22">
        <f t="shared" si="12"/>
        <v>51.47</v>
      </c>
      <c r="DM6" s="22">
        <f t="shared" si="12"/>
        <v>48.83</v>
      </c>
      <c r="DN6" s="22">
        <f t="shared" si="12"/>
        <v>49.96</v>
      </c>
      <c r="DO6" s="22">
        <f t="shared" si="12"/>
        <v>50.82</v>
      </c>
      <c r="DP6" s="22">
        <f t="shared" si="12"/>
        <v>51.82</v>
      </c>
      <c r="DQ6" s="22">
        <f t="shared" si="12"/>
        <v>52.53</v>
      </c>
      <c r="DR6" s="21" t="str">
        <f>IF(DR7="","",IF(DR7="-","【-】","【"&amp;SUBSTITUTE(TEXT(DR7,"#,##0.00"),"-","△")&amp;"】"))</f>
        <v>【52.41】</v>
      </c>
      <c r="DS6" s="22">
        <f>IF(DS7="",NA(),DS7)</f>
        <v>34.909999999999997</v>
      </c>
      <c r="DT6" s="22">
        <f t="shared" ref="DT6:EB6" si="13">IF(DT7="",NA(),DT7)</f>
        <v>40.01</v>
      </c>
      <c r="DU6" s="22">
        <f t="shared" si="13"/>
        <v>41.12</v>
      </c>
      <c r="DV6" s="22">
        <f t="shared" si="13"/>
        <v>41.91</v>
      </c>
      <c r="DW6" s="22">
        <f t="shared" si="13"/>
        <v>42.99</v>
      </c>
      <c r="DX6" s="22">
        <f t="shared" si="13"/>
        <v>18.18</v>
      </c>
      <c r="DY6" s="22">
        <f t="shared" si="13"/>
        <v>19.32</v>
      </c>
      <c r="DZ6" s="22">
        <f t="shared" si="13"/>
        <v>21.16</v>
      </c>
      <c r="EA6" s="22">
        <f t="shared" si="13"/>
        <v>22.72</v>
      </c>
      <c r="EB6" s="22">
        <f t="shared" si="13"/>
        <v>24.16</v>
      </c>
      <c r="EC6" s="21" t="str">
        <f>IF(EC7="","",IF(EC7="-","【-】","【"&amp;SUBSTITUTE(TEXT(EC7,"#,##0.00"),"-","△")&amp;"】"))</f>
        <v>【26.78】</v>
      </c>
      <c r="ED6" s="22">
        <f>IF(ED7="",NA(),ED7)</f>
        <v>0.56000000000000005</v>
      </c>
      <c r="EE6" s="22">
        <f t="shared" ref="EE6:EM6" si="14">IF(EE7="",NA(),EE7)</f>
        <v>1.32</v>
      </c>
      <c r="EF6" s="22">
        <f t="shared" si="14"/>
        <v>0.7</v>
      </c>
      <c r="EG6" s="22">
        <f t="shared" si="14"/>
        <v>0.22</v>
      </c>
      <c r="EH6" s="22">
        <f t="shared" si="14"/>
        <v>0.45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232378</v>
      </c>
      <c r="D7" s="24">
        <v>46</v>
      </c>
      <c r="E7" s="24">
        <v>1</v>
      </c>
      <c r="F7" s="24">
        <v>0</v>
      </c>
      <c r="G7" s="24">
        <v>1</v>
      </c>
      <c r="H7" s="24" t="s">
        <v>93</v>
      </c>
      <c r="I7" s="24" t="s">
        <v>94</v>
      </c>
      <c r="J7" s="24" t="s">
        <v>95</v>
      </c>
      <c r="K7" s="24" t="s">
        <v>96</v>
      </c>
      <c r="L7" s="24" t="s">
        <v>97</v>
      </c>
      <c r="M7" s="24" t="s">
        <v>98</v>
      </c>
      <c r="N7" s="25" t="s">
        <v>99</v>
      </c>
      <c r="O7" s="25">
        <v>86.2</v>
      </c>
      <c r="P7" s="25">
        <v>97.71</v>
      </c>
      <c r="Q7" s="25">
        <v>2585</v>
      </c>
      <c r="R7" s="25">
        <v>88393</v>
      </c>
      <c r="S7" s="25">
        <v>27.49</v>
      </c>
      <c r="T7" s="25">
        <v>3215.46</v>
      </c>
      <c r="U7" s="25">
        <v>45555</v>
      </c>
      <c r="V7" s="25">
        <v>18.25</v>
      </c>
      <c r="W7" s="25">
        <v>2496.16</v>
      </c>
      <c r="X7" s="25">
        <v>106.71</v>
      </c>
      <c r="Y7" s="25">
        <v>104.18</v>
      </c>
      <c r="Z7" s="25">
        <v>104.4</v>
      </c>
      <c r="AA7" s="25">
        <v>101.14</v>
      </c>
      <c r="AB7" s="25">
        <v>97.05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336.49</v>
      </c>
      <c r="AU7" s="25">
        <v>294.2</v>
      </c>
      <c r="AV7" s="25">
        <v>297.7</v>
      </c>
      <c r="AW7" s="25">
        <v>273.70999999999998</v>
      </c>
      <c r="AX7" s="25">
        <v>365.51</v>
      </c>
      <c r="AY7" s="25">
        <v>327.77</v>
      </c>
      <c r="AZ7" s="25">
        <v>338.02</v>
      </c>
      <c r="BA7" s="25">
        <v>345.94</v>
      </c>
      <c r="BB7" s="25">
        <v>329.7</v>
      </c>
      <c r="BC7" s="25">
        <v>319.99</v>
      </c>
      <c r="BD7" s="25">
        <v>239.69</v>
      </c>
      <c r="BE7" s="25">
        <v>96.97</v>
      </c>
      <c r="BF7" s="25">
        <v>113.82</v>
      </c>
      <c r="BG7" s="25">
        <v>113.59</v>
      </c>
      <c r="BH7" s="25">
        <v>114.72</v>
      </c>
      <c r="BI7" s="25">
        <v>114.92</v>
      </c>
      <c r="BJ7" s="25">
        <v>397.1</v>
      </c>
      <c r="BK7" s="25">
        <v>379.91</v>
      </c>
      <c r="BL7" s="25">
        <v>386.61</v>
      </c>
      <c r="BM7" s="25">
        <v>381.56</v>
      </c>
      <c r="BN7" s="25">
        <v>365.55</v>
      </c>
      <c r="BO7" s="25">
        <v>264.86</v>
      </c>
      <c r="BP7" s="25">
        <v>94.53</v>
      </c>
      <c r="BQ7" s="25">
        <v>98.4</v>
      </c>
      <c r="BR7" s="25">
        <v>97.91</v>
      </c>
      <c r="BS7" s="25">
        <v>94.69</v>
      </c>
      <c r="BT7" s="25">
        <v>91.39</v>
      </c>
      <c r="BU7" s="25">
        <v>95.79</v>
      </c>
      <c r="BV7" s="25">
        <v>98.3</v>
      </c>
      <c r="BW7" s="25">
        <v>93.82</v>
      </c>
      <c r="BX7" s="25">
        <v>95.04</v>
      </c>
      <c r="BY7" s="25">
        <v>95.42</v>
      </c>
      <c r="BZ7" s="25">
        <v>97.59</v>
      </c>
      <c r="CA7" s="25">
        <v>138.25</v>
      </c>
      <c r="CB7" s="25">
        <v>142.49</v>
      </c>
      <c r="CC7" s="25">
        <v>144</v>
      </c>
      <c r="CD7" s="25">
        <v>149.1</v>
      </c>
      <c r="CE7" s="25">
        <v>154.33000000000001</v>
      </c>
      <c r="CF7" s="25">
        <v>171.13</v>
      </c>
      <c r="CG7" s="25">
        <v>173.7</v>
      </c>
      <c r="CH7" s="25">
        <v>178.94</v>
      </c>
      <c r="CI7" s="25">
        <v>180.19</v>
      </c>
      <c r="CJ7" s="25">
        <v>184.25</v>
      </c>
      <c r="CK7" s="25">
        <v>181.66</v>
      </c>
      <c r="CL7" s="25">
        <v>76.739999999999995</v>
      </c>
      <c r="CM7" s="25">
        <v>75.97</v>
      </c>
      <c r="CN7" s="25">
        <v>75.05</v>
      </c>
      <c r="CO7" s="25">
        <v>74.510000000000005</v>
      </c>
      <c r="CP7" s="25">
        <v>74.44</v>
      </c>
      <c r="CQ7" s="25">
        <v>60.12</v>
      </c>
      <c r="CR7" s="25">
        <v>60.34</v>
      </c>
      <c r="CS7" s="25">
        <v>59.54</v>
      </c>
      <c r="CT7" s="25">
        <v>59.26</v>
      </c>
      <c r="CU7" s="25">
        <v>60.44</v>
      </c>
      <c r="CV7" s="25">
        <v>60.21</v>
      </c>
      <c r="CW7" s="25">
        <v>92.37</v>
      </c>
      <c r="CX7" s="25">
        <v>91.93</v>
      </c>
      <c r="CY7" s="25">
        <v>92.07</v>
      </c>
      <c r="CZ7" s="25">
        <v>91.86</v>
      </c>
      <c r="DA7" s="25">
        <v>91.33</v>
      </c>
      <c r="DB7" s="25">
        <v>84.24</v>
      </c>
      <c r="DC7" s="25">
        <v>84.19</v>
      </c>
      <c r="DD7" s="25">
        <v>83.93</v>
      </c>
      <c r="DE7" s="25">
        <v>83.84</v>
      </c>
      <c r="DF7" s="25">
        <v>83.39</v>
      </c>
      <c r="DG7" s="25">
        <v>89.21</v>
      </c>
      <c r="DH7" s="25">
        <v>50.34</v>
      </c>
      <c r="DI7" s="25">
        <v>49.28</v>
      </c>
      <c r="DJ7" s="25">
        <v>49.97</v>
      </c>
      <c r="DK7" s="25">
        <v>50.7</v>
      </c>
      <c r="DL7" s="25">
        <v>51.47</v>
      </c>
      <c r="DM7" s="25">
        <v>48.83</v>
      </c>
      <c r="DN7" s="25">
        <v>49.96</v>
      </c>
      <c r="DO7" s="25">
        <v>50.82</v>
      </c>
      <c r="DP7" s="25">
        <v>51.82</v>
      </c>
      <c r="DQ7" s="25">
        <v>52.53</v>
      </c>
      <c r="DR7" s="25">
        <v>52.41</v>
      </c>
      <c r="DS7" s="25">
        <v>34.909999999999997</v>
      </c>
      <c r="DT7" s="25">
        <v>40.01</v>
      </c>
      <c r="DU7" s="25">
        <v>41.12</v>
      </c>
      <c r="DV7" s="25">
        <v>41.91</v>
      </c>
      <c r="DW7" s="25">
        <v>42.99</v>
      </c>
      <c r="DX7" s="25">
        <v>18.18</v>
      </c>
      <c r="DY7" s="25">
        <v>19.32</v>
      </c>
      <c r="DZ7" s="25">
        <v>21.16</v>
      </c>
      <c r="EA7" s="25">
        <v>22.72</v>
      </c>
      <c r="EB7" s="25">
        <v>24.16</v>
      </c>
      <c r="EC7" s="25">
        <v>26.78</v>
      </c>
      <c r="ED7" s="25">
        <v>0.56000000000000005</v>
      </c>
      <c r="EE7" s="25">
        <v>1.32</v>
      </c>
      <c r="EF7" s="25">
        <v>0.7</v>
      </c>
      <c r="EG7" s="25">
        <v>0.22</v>
      </c>
      <c r="EH7" s="25">
        <v>0.45</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2026-01-26T07:31:21Z</cp:lastPrinted>
  <dcterms:created xsi:type="dcterms:W3CDTF">2025-12-12T09:18:33Z</dcterms:created>
  <dcterms:modified xsi:type="dcterms:W3CDTF">2026-02-17T00:42:24Z</dcterms:modified>
  <cp:category/>
</cp:coreProperties>
</file>