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5_市町村→県（回答）\37 あま市\"/>
    </mc:Choice>
  </mc:AlternateContent>
  <xr:revisionPtr revIDLastSave="0" documentId="13_ncr:1_{8E01DE58-AD73-430C-A3CA-B1943B82DB29}"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W36" i="10"/>
  <c r="BW37" i="10" s="1"/>
  <c r="BW38" i="10" s="1"/>
  <c r="BW39" i="10" s="1"/>
  <c r="BW40" i="10" s="1"/>
  <c r="BW41" i="10" s="1"/>
  <c r="BW42" i="10" s="1"/>
  <c r="BW43" i="10" s="1"/>
  <c r="BE36" i="10"/>
  <c r="C36" i="10"/>
  <c r="CO35" i="10"/>
  <c r="BW35" i="10"/>
  <c r="BE35" i="10"/>
  <c r="CO34" i="10"/>
  <c r="BW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alcChain>
</file>

<file path=xl/sharedStrings.xml><?xml version="1.0" encoding="utf-8"?>
<sst xmlns="http://schemas.openxmlformats.org/spreadsheetml/2006/main" count="1119" uniqueCount="565">
  <si>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</si>
  <si>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</si>
  <si>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</si>
  <si>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</si>
  <si>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</si>
  <si>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</si>
  <si>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</si>
  <si>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</si>
  <si>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</si>
  <si>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</si>
  <si>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</si>
  <si>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</si>
  <si>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</si>
  <si>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</si>
  <si>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</si>
  <si>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</si>
  <si>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</si>
  <si>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</si>
  <si>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</si>
  <si>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</si>
  <si>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</si>
  <si>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</si>
  <si>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</si>
  <si>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</si>
  <si>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</si>
  <si>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</si>
  <si>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</si>
  <si>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</si>
  <si>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</si>
  <si>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</si>
  <si>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</si>
  <si>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</si>
  <si>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</si>
  <si>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</si>
  <si>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</si>
  <si>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</si>
  <si>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</si>
  <si>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</si>
  <si>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</si>
  <si>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</si>
  <si>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</si>
  <si>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</si>
  <si>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</si>
  <si>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</si>
  <si>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</si>
  <si>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</si>
  <si>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</si>
  <si>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</si>
  <si>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</si>
  <si>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</si>
  <si>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</si>
  <si>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</si>
  <si>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</si>
  <si>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</si>
  <si>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</si>
  <si>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</si>
  <si>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</si>
  <si>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</si>
  <si>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</si>
  <si>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</si>
  <si>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</si>
  <si>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</si>
  <si>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</si>
  <si>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</si>
  <si>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</si>
  <si>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</si>
  <si>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</si>
  <si>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</si>
  <si>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</si>
  <si>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</si>
  <si>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</si>
  <si>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</si>
  <si>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</si>
  <si>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</si>
  <si>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</si>
  <si>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</si>
  <si>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</si>
  <si>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</si>
  <si>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</si>
  <si>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</si>
  <si>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</si>
  <si>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</si>
  <si>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</si>
  <si>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</si>
  <si>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</si>
  <si>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</si>
  <si>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</si>
  <si>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</si>
  <si>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</si>
  <si>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</si>
  <si>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</si>
  <si>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</si>
  <si>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</si>
  <si>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</si>
  <si>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あま市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</si>
  <si>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</si>
  <si>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</si>
  <si>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</si>
  <si>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</si>
  <si>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</si>
  <si>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</si>
  <si>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</si>
  <si>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</si>
  <si>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</si>
  <si>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</si>
  <si>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</si>
  <si>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</si>
  <si>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</si>
  <si>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</si>
  <si>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</si>
  <si>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</si>
  <si>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</si>
  <si>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</si>
  <si>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</si>
  <si>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</si>
  <si>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</si>
  <si>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</si>
  <si>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</si>
  <si>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</si>
  <si>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</si>
  <si>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</si>
  <si>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</si>
  <si>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</si>
  <si>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</si>
  <si>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</si>
  <si>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</si>
  <si>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</si>
  <si>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</si>
  <si>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</si>
  <si>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</si>
  <si>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</si>
  <si>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</si>
  <si>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</si>
  <si>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</si>
  <si>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</si>
  <si>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</si>
  <si>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</si>
  <si>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</si>
  <si>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</si>
  <si>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</si>
  <si>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</si>
  <si>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</si>
  <si>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</si>
  <si>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</si>
  <si>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</si>
  <si>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</si>
  <si>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</si>
  <si>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</si>
  <si>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</si>
  <si>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</si>
  <si>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</si>
  <si>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</si>
  <si>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</si>
  <si>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</si>
  <si>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</si>
  <si>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</si>
  <si>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</si>
  <si>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</si>
  <si>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</si>
  <si>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</si>
  <si>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</si>
  <si>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</si>
  <si>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</si>
  <si>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</si>
  <si>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</si>
  <si>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</si>
  <si>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</si>
  <si>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</si>
  <si>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</si>
  <si>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</si>
  <si>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</si>
  <si>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</si>
  <si>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</si>
  <si>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</si>
  <si>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</si>
  <si>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</si>
  <si>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</si>
  <si>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</si>
  <si>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</si>
  <si>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</si>
  <si>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</si>
  <si>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</si>
  <si>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</si>
  <si>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</si>
  <si>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</si>
  <si>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</si>
  <si>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</si>
  <si>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</si>
  <si>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</si>
  <si>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</si>
  <si>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</si>
  <si>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</si>
  <si>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</si>
  <si>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</si>
  <si>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</si>
  <si>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</si>
  <si>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</si>
  <si>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</si>
  <si>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</si>
  <si>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</si>
  <si>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</si>
  <si>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</si>
  <si>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</si>
  <si>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愛知県あま市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</si>
  <si>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</si>
  <si>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</si>
  <si>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</si>
  <si>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</si>
  <si>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</si>
  <si>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</si>
  <si>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</si>
  <si>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</si>
  <si>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</si>
  <si>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</si>
  <si>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</si>
  <si>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</si>
  <si>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</si>
  <si>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</si>
  <si>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</si>
  <si>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</si>
  <si>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</si>
  <si>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</si>
  <si>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</si>
  <si>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</si>
  <si>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</si>
  <si>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</si>
  <si>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</si>
  <si>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</si>
  <si>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</si>
  <si>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</si>
  <si>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</si>
  <si>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</si>
  <si>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</si>
  <si>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</si>
  <si>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</si>
  <si>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</si>
  <si>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</si>
  <si>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</si>
  <si>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</si>
  <si>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</si>
  <si>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</si>
  <si>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</si>
  <si>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</si>
  <si>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</si>
  <si>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</si>
  <si>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</si>
  <si>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</si>
  <si>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</si>
  <si>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</si>
  <si>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</si>
  <si>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</si>
  <si>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</si>
  <si>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</si>
  <si>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</si>
  <si>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</si>
  <si>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</si>
  <si>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</si>
  <si>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</si>
  <si>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</si>
  <si>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</si>
  <si>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</si>
  <si>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</si>
  <si>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</si>
  <si>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</si>
  <si>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</si>
  <si>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</si>
  <si>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</si>
  <si>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</si>
  <si>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</si>
  <si>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</si>
  <si>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</si>
  <si>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</si>
  <si>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</si>
  <si>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</si>
  <si>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</si>
  <si>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</si>
  <si>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</si>
  <si>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</si>
  <si>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</si>
  <si>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</si>
  <si>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</si>
  <si>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</si>
  <si>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</si>
  <si>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</si>
  <si>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</si>
  <si>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</si>
  <si>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</si>
  <si>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</si>
  <si>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</si>
  <si>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</si>
  <si>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</si>
  <si>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</si>
  <si>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</si>
  <si>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</si>
  <si>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</si>
  <si>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</si>
  <si>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</si>
  <si>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</si>
  <si>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</si>
  <si>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</si>
  <si>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</si>
  <si>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</si>
  <si>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</si>
  <si>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</si>
  <si>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</si>
  <si>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</si>
  <si>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</si>
  <si>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</si>
  <si>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</si>
  <si>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</si>
  <si>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</si>
  <si>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</si>
  <si>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</si>
  <si>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</si>
  <si>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</si>
  <si>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</si>
  <si>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</si>
  <si>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</si>
  <si>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</si>
  <si>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</si>
  <si>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</si>
  <si>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</si>
  <si>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</si>
  <si>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</si>
  <si>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</si>
  <si>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</si>
  <si>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</si>
  <si>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</si>
  <si>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</si>
  <si>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</si>
  <si>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</si>
  <si>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</si>
  <si>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</si>
  <si>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</si>
  <si>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</si>
  <si>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</si>
  <si>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</si>
  <si>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</si>
  <si>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</si>
  <si>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</si>
  <si>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</si>
  <si>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</si>
  <si>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</si>
  <si>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</si>
  <si>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</si>
  <si>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</si>
  <si>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</si>
  <si>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</si>
  <si>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</si>
  <si>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</si>
  <si>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</si>
  <si>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</si>
  <si>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</si>
  <si>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</si>
  <si>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愛知県あま市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</si>
  <si>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</si>
  <si>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</si>
  <si>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</si>
  <si>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</si>
  <si>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</si>
  <si>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</si>
  <si>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</si>
  <si>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</si>
  <si>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</si>
  <si>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</si>
  <si>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</si>
  <si>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</si>
  <si>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</si>
  <si>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</si>
  <si>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</si>
  <si>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</si>
  <si>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</si>
  <si>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</si>
  <si>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</si>
  <si>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</si>
  <si>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市営住宅管理事業特別会計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</si>
  <si>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</si>
  <si>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</si>
  <si>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</si>
  <si>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</si>
  <si>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</si>
  <si>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</si>
  <si>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</si>
  <si>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</si>
  <si>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</si>
  <si>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</si>
  <si>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</si>
  <si>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</si>
  <si>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</si>
  <si>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</si>
  <si>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</si>
  <si>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</si>
  <si>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</si>
  <si>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</si>
  <si>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</si>
  <si>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</si>
  <si>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</si>
  <si>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</si>
  <si>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</si>
  <si>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</si>
  <si>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</si>
  <si>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</si>
  <si>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</si>
  <si>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</si>
  <si>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</si>
  <si>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</si>
  <si>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</si>
  <si>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</si>
  <si>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</si>
  <si>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</si>
  <si>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</si>
  <si>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</si>
  <si>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</si>
  <si>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</si>
  <si>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</si>
  <si>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</si>
  <si>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</si>
  <si>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</si>
  <si>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</si>
  <si>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</si>
  <si>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</si>
  <si>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</si>
  <si>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</si>
  <si>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</si>
  <si>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</si>
  <si>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</si>
  <si>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</si>
  <si>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</si>
  <si>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</si>
  <si>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</si>
  <si>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</si>
  <si>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</si>
  <si>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</si>
  <si>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</si>
  <si>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</si>
  <si>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</si>
  <si>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</si>
  <si>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</si>
  <si>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</si>
  <si>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</si>
  <si>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</si>
  <si>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</si>
  <si>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</si>
  <si>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</si>
  <si>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</si>
  <si>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</si>
  <si>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</si>
  <si>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</si>
  <si>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</si>
  <si>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</si>
  <si>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</si>
  <si>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</si>
  <si>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</si>
  <si>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</si>
  <si>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</si>
  <si>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</si>
  <si>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</si>
  <si>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</si>
  <si>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</si>
  <si>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</si>
  <si>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</si>
  <si>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</si>
  <si>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</si>
  <si>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</si>
  <si>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</si>
  <si>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</si>
  <si>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</si>
  <si>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</si>
  <si>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</si>
  <si>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</si>
  <si>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</si>
  <si>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</si>
  <si>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</si>
  <si>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</si>
  <si>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</si>
  <si>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</si>
  <si>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</si>
  <si>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</si>
  <si>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</si>
  <si>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</si>
  <si>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</si>
  <si>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</si>
  <si>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</si>
  <si>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</si>
  <si>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</si>
  <si>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</si>
  <si>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</si>
  <si>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</si>
  <si>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</si>
  <si>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</si>
  <si>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</si>
  <si>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</si>
  <si>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</si>
  <si>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</si>
  <si>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</si>
  <si>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</si>
  <si>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</si>
  <si>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</si>
  <si>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</si>
  <si>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</si>
  <si>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</si>
  <si>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</si>
  <si>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</si>
  <si>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</si>
  <si>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</si>
  <si>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</si>
  <si>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</si>
  <si>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</si>
  <si>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</si>
  <si>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</si>
  <si>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</si>
  <si>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</si>
  <si>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</si>
  <si>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</si>
  <si>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</si>
  <si>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</si>
  <si>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</si>
  <si>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</si>
  <si>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</si>
  <si>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</si>
  <si>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</si>
  <si>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</si>
  <si>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</si>
  <si>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</si>
  <si>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</si>
  <si>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</si>
  <si>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</si>
  <si>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</si>
  <si>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</si>
  <si>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</si>
  <si>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</si>
  <si>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</si>
  <si>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4.95</t>
  </si>
  <si>
    <t>▲ 1.39</t>
  </si>
  <si>
    <t>▲ 1.72</t>
  </si>
  <si>
    <t>市営住宅管理事業特別会計</t>
  </si>
  <si>
    <t>▲ 0.00</t>
  </si>
  <si>
    <t>一般会計</t>
  </si>
  <si>
    <t>水道事業会計</t>
  </si>
  <si>
    <t>下水道事業会計</t>
  </si>
  <si>
    <t>病院事業会計</t>
  </si>
  <si>
    <t>介護保険特別会計</t>
  </si>
  <si>
    <t>国民健康保険特別会計</t>
  </si>
  <si>
    <t>簡易水道事業会計</t>
  </si>
  <si>
    <t>その他会計（赤字）</t>
  </si>
  <si>
    <t>その他会計（黒字）</t>
  </si>
  <si>
    <t>R02</t>
    <phoneticPr fontId="5"/>
  </si>
  <si>
    <t>R03</t>
    <phoneticPr fontId="5"/>
  </si>
  <si>
    <t>R04</t>
    <phoneticPr fontId="5"/>
  </si>
  <si>
    <t>R05</t>
    <phoneticPr fontId="5"/>
  </si>
  <si>
    <t>R06</t>
    <phoneticPr fontId="5"/>
  </si>
  <si>
    <t>-</t>
    <phoneticPr fontId="2"/>
  </si>
  <si>
    <t>五条広域事務組合</t>
    <rPh sb="0" eb="4">
      <t>ゴジョウコウイキ</t>
    </rPh>
    <rPh sb="4" eb="8">
      <t>ジムクミアイ</t>
    </rPh>
    <phoneticPr fontId="2"/>
  </si>
  <si>
    <t>愛知県後期高齢者医療広域連合（一般会計）</t>
    <rPh sb="15" eb="19">
      <t>イッパンカイケイ</t>
    </rPh>
    <phoneticPr fontId="2"/>
  </si>
  <si>
    <t>愛知県後期高齢者医療広域連合（特別会計）</t>
    <rPh sb="15" eb="19">
      <t>トクベツカイケイ</t>
    </rPh>
    <phoneticPr fontId="2"/>
  </si>
  <si>
    <t>海部東部消防組合（一般会計）</t>
    <rPh sb="0" eb="4">
      <t>アマトウブ</t>
    </rPh>
    <rPh sb="4" eb="8">
      <t>ショウボウクミアイ</t>
    </rPh>
    <rPh sb="9" eb="13">
      <t>イッパンカイケイ</t>
    </rPh>
    <phoneticPr fontId="2"/>
  </si>
  <si>
    <t>海部地区急病診療所組合</t>
  </si>
  <si>
    <t>海部地区水防事務組合</t>
  </si>
  <si>
    <t>海部地区環境事務組合</t>
  </si>
  <si>
    <t>愛知県市町村職員退職手当連合</t>
  </si>
  <si>
    <t>地域福祉振興基金</t>
    <rPh sb="0" eb="4">
      <t>チイキフクシ</t>
    </rPh>
    <rPh sb="4" eb="6">
      <t>シンコウ</t>
    </rPh>
    <rPh sb="6" eb="8">
      <t>キキン</t>
    </rPh>
    <phoneticPr fontId="5"/>
  </si>
  <si>
    <t>公共下水道基金</t>
    <rPh sb="0" eb="5">
      <t>コウキョウゲスイドウ</t>
    </rPh>
    <rPh sb="5" eb="7">
      <t>キキン</t>
    </rPh>
    <phoneticPr fontId="2"/>
  </si>
  <si>
    <t>コミュニティプラザ萱津基金</t>
    <rPh sb="9" eb="13">
      <t>カヤヅキキン</t>
    </rPh>
    <phoneticPr fontId="2"/>
  </si>
  <si>
    <t>まちづくり事業推進基金</t>
    <rPh sb="5" eb="11">
      <t>ジギョウスイシンキキン</t>
    </rPh>
    <phoneticPr fontId="2"/>
  </si>
  <si>
    <t>教育施設整備基金</t>
    <rPh sb="0" eb="4">
      <t>キョウイクシセツ</t>
    </rPh>
    <rPh sb="4" eb="8">
      <t>セイビキキン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</si>
</sst>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A6C9-426A-A61F-8C89F06956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42095</c:v>
                </c:pt>
                <c:pt idx="1">
                  <c:v>41952</c:v>
                </c:pt>
                <c:pt idx="2">
                  <c:v>80689</c:v>
                </c:pt>
                <c:pt idx="3">
                  <c:v>35748</c:v>
                </c:pt>
                <c:pt idx="4">
                  <c:v>44045</c:v>
                </c:pt>
              </c:numCache>
            </c:numRef>
          </c:val>
          <c:smooth val="0"/>
          <c:extLst>
            <c:ext xmlns:c16="http://schemas.microsoft.com/office/drawing/2014/chart" uri="{C3380CC4-5D6E-409C-BE32-E72D297353CC}">
              <c16:uniqueId val="{00000001-A6C9-426A-A61F-8C89F06956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3.09</c:v>
                </c:pt>
                <c:pt idx="1">
                  <c:v>7.64</c:v>
                </c:pt>
                <c:pt idx="2">
                  <c:v>9.4</c:v>
                </c:pt>
                <c:pt idx="3">
                  <c:v>5.01</c:v>
                </c:pt>
                <c:pt idx="4">
                  <c:v>7.21</c:v>
                </c:pt>
              </c:numCache>
            </c:numRef>
          </c:val>
          <c:extLst>
            <c:ext xmlns:c16="http://schemas.microsoft.com/office/drawing/2014/chart" uri="{C3380CC4-5D6E-409C-BE32-E72D297353CC}">
              <c16:uniqueId val="{00000000-646E-4E6E-9416-12B5F6BA81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11.34</c:v>
                </c:pt>
                <c:pt idx="1">
                  <c:v>11.42</c:v>
                </c:pt>
                <c:pt idx="2">
                  <c:v>19.82</c:v>
                </c:pt>
                <c:pt idx="3">
                  <c:v>22.14</c:v>
                </c:pt>
                <c:pt idx="4">
                  <c:v>17.32</c:v>
                </c:pt>
              </c:numCache>
            </c:numRef>
          </c:val>
          <c:extLst>
            <c:ext xmlns:c16="http://schemas.microsoft.com/office/drawing/2014/chart" uri="{C3380CC4-5D6E-409C-BE32-E72D297353CC}">
              <c16:uniqueId val="{00000001-646E-4E6E-9416-12B5F6BA81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-4.95</c:v>
                </c:pt>
                <c:pt idx="1">
                  <c:v>5.44</c:v>
                </c:pt>
                <c:pt idx="2">
                  <c:v>10.029999999999999</c:v>
                </c:pt>
                <c:pt idx="3">
                  <c:v>-1.39</c:v>
                </c:pt>
                <c:pt idx="4">
                  <c:v>-1.72</c:v>
                </c:pt>
              </c:numCache>
            </c:numRef>
          </c:val>
          <c:smooth val="0"/>
          <c:extLst>
            <c:ext xmlns:c16="http://schemas.microsoft.com/office/drawing/2014/chart" uri="{C3380CC4-5D6E-409C-BE32-E72D297353CC}">
              <c16:uniqueId val="{00000002-646E-4E6E-9416-12B5F6BA81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0.1</c:v>
                </c:pt>
                <c:pt idx="4">
                  <c:v>#N/A</c:v>
                </c:pt>
                <c:pt idx="5">
                  <c:v>0.16</c:v>
                </c:pt>
                <c:pt idx="6">
                  <c:v>#N/A</c:v>
                </c:pt>
                <c:pt idx="7">
                  <c:v>0.05</c:v>
                </c:pt>
                <c:pt idx="8">
                  <c:v>#N/A</c:v>
                </c:pt>
                <c:pt idx="9">
                  <c:v>0.04</c:v>
                </c:pt>
              </c:numCache>
            </c:numRef>
          </c:val>
          <c:extLst>
            <c:ext xmlns:c16="http://schemas.microsoft.com/office/drawing/2014/chart" uri="{C3380CC4-5D6E-409C-BE32-E72D297353CC}">
              <c16:uniqueId val="{00000000-C5FB-41F2-9252-F2CAA8C7C4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FB-41F2-9252-F2CAA8C7C468}"/>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0.12</c:v>
                </c:pt>
                <c:pt idx="4">
                  <c:v>#N/A</c:v>
                </c:pt>
                <c:pt idx="5">
                  <c:v>0.14000000000000001</c:v>
                </c:pt>
                <c:pt idx="6">
                  <c:v>#N/A</c:v>
                </c:pt>
                <c:pt idx="7">
                  <c:v>0.12</c:v>
                </c:pt>
                <c:pt idx="8">
                  <c:v>#N/A</c:v>
                </c:pt>
                <c:pt idx="9">
                  <c:v>0.13</c:v>
                </c:pt>
              </c:numCache>
            </c:numRef>
          </c:val>
          <c:extLst>
            <c:ext xmlns:c16="http://schemas.microsoft.com/office/drawing/2014/chart" uri="{C3380CC4-5D6E-409C-BE32-E72D297353CC}">
              <c16:uniqueId val="{00000002-C5FB-41F2-9252-F2CAA8C7C46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c:v>
                </c:pt>
                <c:pt idx="2">
                  <c:v>#N/A</c:v>
                </c:pt>
                <c:pt idx="3">
                  <c:v>0.42</c:v>
                </c:pt>
                <c:pt idx="4">
                  <c:v>#N/A</c:v>
                </c:pt>
                <c:pt idx="5">
                  <c:v>0.28999999999999998</c:v>
                </c:pt>
                <c:pt idx="6">
                  <c:v>#N/A</c:v>
                </c:pt>
                <c:pt idx="7">
                  <c:v>0.32</c:v>
                </c:pt>
                <c:pt idx="8">
                  <c:v>#N/A</c:v>
                </c:pt>
                <c:pt idx="9">
                  <c:v>0.41</c:v>
                </c:pt>
              </c:numCache>
            </c:numRef>
          </c:val>
          <c:extLst>
            <c:ext xmlns:c16="http://schemas.microsoft.com/office/drawing/2014/chart" uri="{C3380CC4-5D6E-409C-BE32-E72D297353CC}">
              <c16:uniqueId val="{00000003-C5FB-41F2-9252-F2CAA8C7C46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1.04</c:v>
                </c:pt>
                <c:pt idx="2">
                  <c:v>#N/A</c:v>
                </c:pt>
                <c:pt idx="3">
                  <c:v>1.25</c:v>
                </c:pt>
                <c:pt idx="4">
                  <c:v>#N/A</c:v>
                </c:pt>
                <c:pt idx="5">
                  <c:v>0.63</c:v>
                </c:pt>
                <c:pt idx="6">
                  <c:v>#N/A</c:v>
                </c:pt>
                <c:pt idx="7">
                  <c:v>0.7</c:v>
                </c:pt>
                <c:pt idx="8">
                  <c:v>#N/A</c:v>
                </c:pt>
                <c:pt idx="9">
                  <c:v>1.43</c:v>
                </c:pt>
              </c:numCache>
            </c:numRef>
          </c:val>
          <c:extLst>
            <c:ext xmlns:c16="http://schemas.microsoft.com/office/drawing/2014/chart" uri="{C3380CC4-5D6E-409C-BE32-E72D297353CC}">
              <c16:uniqueId val="{00000004-C5FB-41F2-9252-F2CAA8C7C468}"/>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1.66</c:v>
                </c:pt>
                <c:pt idx="2">
                  <c:v>#N/A</c:v>
                </c:pt>
                <c:pt idx="3">
                  <c:v>1.69</c:v>
                </c:pt>
                <c:pt idx="4">
                  <c:v>#N/A</c:v>
                </c:pt>
                <c:pt idx="5">
                  <c:v>1.73</c:v>
                </c:pt>
                <c:pt idx="6">
                  <c:v>#N/A</c:v>
                </c:pt>
                <c:pt idx="7">
                  <c:v>1.79</c:v>
                </c:pt>
                <c:pt idx="8">
                  <c:v>#N/A</c:v>
                </c:pt>
                <c:pt idx="9">
                  <c:v>1.8</c:v>
                </c:pt>
              </c:numCache>
            </c:numRef>
          </c:val>
          <c:extLst>
            <c:ext xmlns:c16="http://schemas.microsoft.com/office/drawing/2014/chart" uri="{C3380CC4-5D6E-409C-BE32-E72D297353CC}">
              <c16:uniqueId val="{00000005-C5FB-41F2-9252-F2CAA8C7C46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1.22</c:v>
                </c:pt>
                <c:pt idx="2">
                  <c:v>#N/A</c:v>
                </c:pt>
                <c:pt idx="3">
                  <c:v>1.56</c:v>
                </c:pt>
                <c:pt idx="4">
                  <c:v>#N/A</c:v>
                </c:pt>
                <c:pt idx="5">
                  <c:v>2.0699999999999998</c:v>
                </c:pt>
                <c:pt idx="6">
                  <c:v>#N/A</c:v>
                </c:pt>
                <c:pt idx="7">
                  <c:v>2.33</c:v>
                </c:pt>
                <c:pt idx="8">
                  <c:v>#N/A</c:v>
                </c:pt>
                <c:pt idx="9">
                  <c:v>2.41</c:v>
                </c:pt>
              </c:numCache>
            </c:numRef>
          </c:val>
          <c:extLst>
            <c:ext xmlns:c16="http://schemas.microsoft.com/office/drawing/2014/chart" uri="{C3380CC4-5D6E-409C-BE32-E72D297353CC}">
              <c16:uniqueId val="{00000006-C5FB-41F2-9252-F2CAA8C7C46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3.57</c:v>
                </c:pt>
                <c:pt idx="2">
                  <c:v>#N/A</c:v>
                </c:pt>
                <c:pt idx="3">
                  <c:v>3.15</c:v>
                </c:pt>
                <c:pt idx="4">
                  <c:v>#N/A</c:v>
                </c:pt>
                <c:pt idx="5">
                  <c:v>3.07</c:v>
                </c:pt>
                <c:pt idx="6">
                  <c:v>#N/A</c:v>
                </c:pt>
                <c:pt idx="7">
                  <c:v>2.58</c:v>
                </c:pt>
                <c:pt idx="8">
                  <c:v>#N/A</c:v>
                </c:pt>
                <c:pt idx="9">
                  <c:v>2.87</c:v>
                </c:pt>
              </c:numCache>
            </c:numRef>
          </c:val>
          <c:extLst>
            <c:ext xmlns:c16="http://schemas.microsoft.com/office/drawing/2014/chart" uri="{C3380CC4-5D6E-409C-BE32-E72D297353CC}">
              <c16:uniqueId val="{00000007-C5FB-41F2-9252-F2CAA8C7C46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3.07</c:v>
                </c:pt>
                <c:pt idx="2">
                  <c:v>#N/A</c:v>
                </c:pt>
                <c:pt idx="3">
                  <c:v>7.62</c:v>
                </c:pt>
                <c:pt idx="4">
                  <c:v>#N/A</c:v>
                </c:pt>
                <c:pt idx="5">
                  <c:v>9.3800000000000008</c:v>
                </c:pt>
                <c:pt idx="6">
                  <c:v>#N/A</c:v>
                </c:pt>
                <c:pt idx="7">
                  <c:v>5.01</c:v>
                </c:pt>
                <c:pt idx="8">
                  <c:v>#N/A</c:v>
                </c:pt>
                <c:pt idx="9">
                  <c:v>7.21</c:v>
                </c:pt>
              </c:numCache>
            </c:numRef>
          </c:val>
          <c:extLst>
            <c:ext xmlns:c16="http://schemas.microsoft.com/office/drawing/2014/chart" uri="{C3380CC4-5D6E-409C-BE32-E72D297353CC}">
              <c16:uniqueId val="{00000008-C5FB-41F2-9252-F2CAA8C7C468}"/>
            </c:ext>
          </c:extLst>
        </c:ser>
        <c:ser>
          <c:idx val="9"/>
          <c:order val="9"/>
          <c:tx>
            <c:strRef>
              <c:f>データシート!$A$36</c:f>
              <c:strCache>
                <c:ptCount val="1"/>
                <c:pt idx="0">
                  <c:v>市営住宅管理事業特別会計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0.02</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9-C5FB-41F2-9252-F2CAA8C7C4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1850</c:v>
                </c:pt>
                <c:pt idx="5">
                  <c:v>1860</c:v>
                </c:pt>
                <c:pt idx="8">
                  <c:v>1939</c:v>
                </c:pt>
                <c:pt idx="11">
                  <c:v>1951</c:v>
                </c:pt>
                <c:pt idx="14">
                  <c:v>1959</c:v>
                </c:pt>
              </c:numCache>
            </c:numRef>
          </c:val>
          <c:extLst>
            <c:ext xmlns:c16="http://schemas.microsoft.com/office/drawing/2014/chart" uri="{C3380CC4-5D6E-409C-BE32-E72D297353CC}">
              <c16:uniqueId val="{00000000-F661-4544-ADB7-470B572F7C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61-4544-ADB7-470B572F7C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661-4544-ADB7-470B572F7C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67</c:v>
                </c:pt>
                <c:pt idx="3">
                  <c:v>61</c:v>
                </c:pt>
                <c:pt idx="6">
                  <c:v>75</c:v>
                </c:pt>
                <c:pt idx="9">
                  <c:v>85</c:v>
                </c:pt>
                <c:pt idx="12">
                  <c:v>155</c:v>
                </c:pt>
              </c:numCache>
            </c:numRef>
          </c:val>
          <c:extLst>
            <c:ext xmlns:c16="http://schemas.microsoft.com/office/drawing/2014/chart" uri="{C3380CC4-5D6E-409C-BE32-E72D297353CC}">
              <c16:uniqueId val="{00000003-F661-4544-ADB7-470B572F7C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776</c:v>
                </c:pt>
                <c:pt idx="3">
                  <c:v>890</c:v>
                </c:pt>
                <c:pt idx="6">
                  <c:v>857</c:v>
                </c:pt>
                <c:pt idx="9">
                  <c:v>892</c:v>
                </c:pt>
                <c:pt idx="12">
                  <c:v>932</c:v>
                </c:pt>
              </c:numCache>
            </c:numRef>
          </c:val>
          <c:extLst>
            <c:ext xmlns:c16="http://schemas.microsoft.com/office/drawing/2014/chart" uri="{C3380CC4-5D6E-409C-BE32-E72D297353CC}">
              <c16:uniqueId val="{00000004-F661-4544-ADB7-470B572F7C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61-4544-ADB7-470B572F7C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61-4544-ADB7-470B572F7C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2061</c:v>
                </c:pt>
                <c:pt idx="3">
                  <c:v>2141</c:v>
                </c:pt>
                <c:pt idx="6">
                  <c:v>2121</c:v>
                </c:pt>
                <c:pt idx="9">
                  <c:v>2030</c:v>
                </c:pt>
                <c:pt idx="12">
                  <c:v>2075</c:v>
                </c:pt>
              </c:numCache>
            </c:numRef>
          </c:val>
          <c:extLst>
            <c:ext xmlns:c16="http://schemas.microsoft.com/office/drawing/2014/chart" uri="{C3380CC4-5D6E-409C-BE32-E72D297353CC}">
              <c16:uniqueId val="{00000007-F661-4544-ADB7-470B572F7C4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1054</c:v>
                </c:pt>
                <c:pt idx="2">
                  <c:v>#N/A</c:v>
                </c:pt>
                <c:pt idx="3">
                  <c:v>#N/A</c:v>
                </c:pt>
                <c:pt idx="4">
                  <c:v>1232</c:v>
                </c:pt>
                <c:pt idx="5">
                  <c:v>#N/A</c:v>
                </c:pt>
                <c:pt idx="6">
                  <c:v>#N/A</c:v>
                </c:pt>
                <c:pt idx="7">
                  <c:v>1114</c:v>
                </c:pt>
                <c:pt idx="8">
                  <c:v>#N/A</c:v>
                </c:pt>
                <c:pt idx="9">
                  <c:v>#N/A</c:v>
                </c:pt>
                <c:pt idx="10">
                  <c:v>1056</c:v>
                </c:pt>
                <c:pt idx="11">
                  <c:v>#N/A</c:v>
                </c:pt>
                <c:pt idx="12">
                  <c:v>#N/A</c:v>
                </c:pt>
                <c:pt idx="13">
                  <c:v>1203</c:v>
                </c:pt>
                <c:pt idx="14">
                  <c:v>#N/A</c:v>
                </c:pt>
              </c:numCache>
            </c:numRef>
          </c:val>
          <c:smooth val="0"/>
          <c:extLst>
            <c:ext xmlns:c16="http://schemas.microsoft.com/office/drawing/2014/chart" uri="{C3380CC4-5D6E-409C-BE32-E72D297353CC}">
              <c16:uniqueId val="{00000008-F661-4544-ADB7-470B572F7C4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25685</c:v>
                </c:pt>
                <c:pt idx="5">
                  <c:v>26182</c:v>
                </c:pt>
                <c:pt idx="8">
                  <c:v>27664</c:v>
                </c:pt>
                <c:pt idx="11">
                  <c:v>27018</c:v>
                </c:pt>
                <c:pt idx="14">
                  <c:v>25935</c:v>
                </c:pt>
              </c:numCache>
            </c:numRef>
          </c:val>
          <c:extLst>
            <c:ext xmlns:c16="http://schemas.microsoft.com/office/drawing/2014/chart" uri="{C3380CC4-5D6E-409C-BE32-E72D297353CC}">
              <c16:uniqueId val="{00000000-120A-4D2E-8FF0-C6D6C16322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20A-4D2E-8FF0-C6D6C16322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7124</c:v>
                </c:pt>
                <c:pt idx="5">
                  <c:v>7206</c:v>
                </c:pt>
                <c:pt idx="8">
                  <c:v>7262</c:v>
                </c:pt>
                <c:pt idx="11">
                  <c:v>7459</c:v>
                </c:pt>
                <c:pt idx="14">
                  <c:v>6318</c:v>
                </c:pt>
              </c:numCache>
            </c:numRef>
          </c:val>
          <c:extLst>
            <c:ext xmlns:c16="http://schemas.microsoft.com/office/drawing/2014/chart" uri="{C3380CC4-5D6E-409C-BE32-E72D297353CC}">
              <c16:uniqueId val="{00000002-120A-4D2E-8FF0-C6D6C16322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0A-4D2E-8FF0-C6D6C16322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0A-4D2E-8FF0-C6D6C16322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0A-4D2E-8FF0-C6D6C16322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905</c:v>
                </c:pt>
                <c:pt idx="3">
                  <c:v>1044</c:v>
                </c:pt>
                <c:pt idx="6">
                  <c:v>989</c:v>
                </c:pt>
                <c:pt idx="9">
                  <c:v>1016</c:v>
                </c:pt>
                <c:pt idx="12">
                  <c:v>1022</c:v>
                </c:pt>
              </c:numCache>
            </c:numRef>
          </c:val>
          <c:extLst>
            <c:ext xmlns:c16="http://schemas.microsoft.com/office/drawing/2014/chart" uri="{C3380CC4-5D6E-409C-BE32-E72D297353CC}">
              <c16:uniqueId val="{00000006-120A-4D2E-8FF0-C6D6C16322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1694</c:v>
                </c:pt>
                <c:pt idx="3">
                  <c:v>1720</c:v>
                </c:pt>
                <c:pt idx="6">
                  <c:v>1665</c:v>
                </c:pt>
                <c:pt idx="9">
                  <c:v>1564</c:v>
                </c:pt>
                <c:pt idx="12">
                  <c:v>1644</c:v>
                </c:pt>
              </c:numCache>
            </c:numRef>
          </c:val>
          <c:extLst>
            <c:ext xmlns:c16="http://schemas.microsoft.com/office/drawing/2014/chart" uri="{C3380CC4-5D6E-409C-BE32-E72D297353CC}">
              <c16:uniqueId val="{00000007-120A-4D2E-8FF0-C6D6C16322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14193</c:v>
                </c:pt>
                <c:pt idx="3">
                  <c:v>14241</c:v>
                </c:pt>
                <c:pt idx="6">
                  <c:v>14477</c:v>
                </c:pt>
                <c:pt idx="9">
                  <c:v>14467</c:v>
                </c:pt>
                <c:pt idx="12">
                  <c:v>14230</c:v>
                </c:pt>
              </c:numCache>
            </c:numRef>
          </c:val>
          <c:extLst>
            <c:ext xmlns:c16="http://schemas.microsoft.com/office/drawing/2014/chart" uri="{C3380CC4-5D6E-409C-BE32-E72D297353CC}">
              <c16:uniqueId val="{00000008-120A-4D2E-8FF0-C6D6C16322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20A-4D2E-8FF0-C6D6C16322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22688</c:v>
                </c:pt>
                <c:pt idx="3">
                  <c:v>24137</c:v>
                </c:pt>
                <c:pt idx="6">
                  <c:v>27517</c:v>
                </c:pt>
                <c:pt idx="9">
                  <c:v>27438</c:v>
                </c:pt>
                <c:pt idx="12">
                  <c:v>27503</c:v>
                </c:pt>
              </c:numCache>
            </c:numRef>
          </c:val>
          <c:extLst>
            <c:ext xmlns:c16="http://schemas.microsoft.com/office/drawing/2014/chart" uri="{C3380CC4-5D6E-409C-BE32-E72D297353CC}">
              <c16:uniqueId val="{0000000A-120A-4D2E-8FF0-C6D6C16322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6670</c:v>
                </c:pt>
                <c:pt idx="2">
                  <c:v>#N/A</c:v>
                </c:pt>
                <c:pt idx="3">
                  <c:v>#N/A</c:v>
                </c:pt>
                <c:pt idx="4">
                  <c:v>7754</c:v>
                </c:pt>
                <c:pt idx="5">
                  <c:v>#N/A</c:v>
                </c:pt>
                <c:pt idx="6">
                  <c:v>#N/A</c:v>
                </c:pt>
                <c:pt idx="7">
                  <c:v>9722</c:v>
                </c:pt>
                <c:pt idx="8">
                  <c:v>#N/A</c:v>
                </c:pt>
                <c:pt idx="9">
                  <c:v>#N/A</c:v>
                </c:pt>
                <c:pt idx="10">
                  <c:v>10009</c:v>
                </c:pt>
                <c:pt idx="11">
                  <c:v>#N/A</c:v>
                </c:pt>
                <c:pt idx="12">
                  <c:v>#N/A</c:v>
                </c:pt>
                <c:pt idx="13">
                  <c:v>12145</c:v>
                </c:pt>
                <c:pt idx="14">
                  <c:v>#N/A</c:v>
                </c:pt>
              </c:numCache>
            </c:numRef>
          </c:val>
          <c:smooth val="0"/>
          <c:extLst>
            <c:ext xmlns:c16="http://schemas.microsoft.com/office/drawing/2014/chart" uri="{C3380CC4-5D6E-409C-BE32-E72D297353CC}">
              <c16:uniqueId val="{0000000B-120A-4D2E-8FF0-C6D6C16322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3846</c:v>
                </c:pt>
                <c:pt idx="1">
                  <c:v>4398</c:v>
                </c:pt>
                <c:pt idx="2">
                  <c:v>3558</c:v>
                </c:pt>
              </c:numCache>
            </c:numRef>
          </c:val>
          <c:extLst>
            <c:ext xmlns:c16="http://schemas.microsoft.com/office/drawing/2014/chart" uri="{C3380CC4-5D6E-409C-BE32-E72D297353CC}">
              <c16:uniqueId val="{00000000-BF6F-406E-B11E-1A47373D4A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421</c:v>
                </c:pt>
                <c:pt idx="1">
                  <c:v>421</c:v>
                </c:pt>
                <c:pt idx="2">
                  <c:v>384</c:v>
                </c:pt>
              </c:numCache>
            </c:numRef>
          </c:val>
          <c:extLst>
            <c:ext xmlns:c16="http://schemas.microsoft.com/office/drawing/2014/chart" uri="{C3380CC4-5D6E-409C-BE32-E72D297353CC}">
              <c16:uniqueId val="{00000001-BF6F-406E-B11E-1A47373D4A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1685</c:v>
                </c:pt>
                <c:pt idx="1">
                  <c:v>1391</c:v>
                </c:pt>
                <c:pt idx="2">
                  <c:v>1260</c:v>
                </c:pt>
              </c:numCache>
            </c:numRef>
          </c:val>
          <c:extLst>
            <c:ext xmlns:c16="http://schemas.microsoft.com/office/drawing/2014/chart" uri="{C3380CC4-5D6E-409C-BE32-E72D297353CC}">
              <c16:uniqueId val="{00000002-BF6F-406E-B11E-1A47373D4A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愛知県あま市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小中学校非構造部材耐震改修工事を始め</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事業の償還が終了したものの、新庁舎整備事業や美和中学校体育館整備事業を始めとする</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事業の償還が開始したことで元利償還金が増加した。</a:t>
          </a:r>
        </a:p>
        <a:p>
          <a:r>
            <a:rPr kumimoji="1" lang="ja-JP" altLang="en-US" sz="1400">
              <a:latin typeface="ＭＳ ゴシック" pitchFamily="49" charset="-128"/>
              <a:ea typeface="ＭＳ ゴシック" pitchFamily="49" charset="-128"/>
            </a:rPr>
            <a:t>　今後は、新庁舎整備事業等大型事業で借り入れた地方債の償還が増加していくとともに、施設の老朽化に対応するための地方債の借入れが想定されることから、事業の緊急度・優先度を的確に反映した事業に対し、地方債の借入れを最小限に留めつつ、引き続き交付税算入される地方債を有効に活用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愛知県あま市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旧庁舎解体、木田駅周辺整備及び同報系防災行政無線整備等に係る地方債を借り入れたことで地方債残高が微増となった。また、木田駅周辺整備事業の財源としてまちづくり事業推進基金、コミュニティプラザ萱津の施設整備費の財源としてコミュニティプラザ萱津基金を取り崩したことで、充当可能基金が減額となった。</a:t>
          </a:r>
        </a:p>
        <a:p>
          <a:r>
            <a:rPr kumimoji="1" lang="ja-JP" altLang="en-US" sz="1400">
              <a:latin typeface="ＭＳ ゴシック" pitchFamily="49" charset="-128"/>
              <a:ea typeface="ＭＳ ゴシック" pitchFamily="49" charset="-128"/>
            </a:rPr>
            <a:t>　今後はインフラ整備も含めた下水道整備事業の推進に伴う企業債等繰入見込額に加え、海部東部消防組合の新消防庁舎整備に伴う組合負担等見込額が増加する一方で、充当可能基金の減少が見込まれることから、将来負担額や比率が悪化していくと予測される。交付税措置の有効な地方債の活用や、基金の運用の適正化などを徹底し、より一層健全で持続可能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愛知県あま市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これは、木田駅周辺整備事業の財源としてまちづくり事業推進基金、コミュニティプラザ萱津の施設整備費の財源としてコミュニティプラザ萱津基金を取り崩したことに加え、物価高騰に伴う人件費・物件費の増加及び社会保障費の伸びに伴う扶助費の増大により、財政調整基金からの取り崩しが増加したことが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徹底した事務事業の見直しや合理化を進め、決算剰余金等により確実に積立を行っていく。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振興基金は高齢化社会における様々な地域福祉の推進を目的とする事業等への充当財源として、まちづくり事業推進基金は、施設整備事業やインフラを含む公共施設の老朽化対策、公共下水道基金は公共下水道の整備に、コミュニティプラザ萱津基金は当該施設の大規模修繕、教育施設整備基金は学校や社会教育施設の改修等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基金利子を積み立てたものの、木田駅周辺整備事業の財源としてまちづくり事業推進基金を、コミュニティプラザ萱津の施設整備費の財源としてコミュニティプラザ萱津基金を取り崩したため減少した。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まちづくり事業推進基金は木田駅周辺整備等の財源として、公共下水道基金は公共下水道の元利償還金相当分及び単独事業分の財源として計画的に取り崩していく。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が前年度から減少したことで積立金が減額したことに加え、物価高騰に伴う人件費、物件費等の増や社会保障費の伸びによる扶助費の増大に対応するために取崩しを行ったことにより、年度末基金残高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当市の予算は財政調整基金なくして編成できない状態であることから、今後も一定額を確保する必要がある。徹底した事務事業の見直しや合理化を進め、決算剰余金等により確実に積立を行っていく。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大型事業の元金償還が始まり、地方債元金に充てるため減債基金から取崩しを行ったことで、年度末基金残高が減少した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元金償還が対前年を上回る場合に充当するなど、ルールを設定するとともに、自主財源（市税等）の一定割合を積み立てるなどの検討をしていく。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88,393
85,169
27.49
38,711,183
37,205,684
1,481,956
20,542,564
27,502,542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額減税の影響により、市税が減額した一方、地方特例交付金が大きく増加したことにより、基準財政収入額が増加したものの、子ども子育て費の新設や高齢者保健福祉費の増加により基準財政需要額が増加し、財政力指数が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全国平均を上回るものの、愛知県平均を</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ポイント下回っている状況であり、引き続き歳出抑制を図るとともに、自主財源確保の強化に取り組むなど、さらなる財政基盤の強化に努める。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79022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額減税により市税が減額した一方、地方交付税及び地方特例交付金等が大きく増加したものの、物価高騰による人件費や物件費の増加、社会保障費の増による扶助費の増加、一部事務組合や公営企業への負担金増による補助費の増加等により、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今後も社会保障費が伸びていくことが予想されることから、これまで以上に持続可能な行財政基盤の確立に向け、既存事業の見直しに努める。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132397</xdr:rowOff>
    </xdr:from>
    <xdr:to>
      <xdr:col>23</xdr:col>
      <xdr:colOff>133350</xdr:colOff>
      <xdr:row>64</xdr:row>
      <xdr:rowOff>117793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33747"/>
          <a:ext cx="8382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159068</xdr:rowOff>
    </xdr:from>
    <xdr:to>
      <xdr:col>19</xdr:col>
      <xdr:colOff>133350</xdr:colOff>
      <xdr:row>63</xdr:row>
      <xdr:rowOff>132397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88968"/>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8255</xdr:rowOff>
    </xdr:from>
    <xdr:to>
      <xdr:col>15</xdr:col>
      <xdr:colOff>82550</xdr:colOff>
      <xdr:row>62</xdr:row>
      <xdr:rowOff>159068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38155"/>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8255</xdr:rowOff>
    </xdr:from>
    <xdr:to>
      <xdr:col>11</xdr:col>
      <xdr:colOff>31750</xdr:colOff>
      <xdr:row>63</xdr:row>
      <xdr:rowOff>29845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3815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66993</xdr:rowOff>
    </xdr:from>
    <xdr:to>
      <xdr:col>23</xdr:col>
      <xdr:colOff>184150</xdr:colOff>
      <xdr:row>64</xdr:row>
      <xdr:rowOff>168593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39070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1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81597</xdr:rowOff>
    </xdr:from>
    <xdr:to>
      <xdr:col>19</xdr:col>
      <xdr:colOff>184150</xdr:colOff>
      <xdr:row>64</xdr:row>
      <xdr:rowOff>11747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108268</xdr:rowOff>
    </xdr:from>
    <xdr:to>
      <xdr:col>15</xdr:col>
      <xdr:colOff>133350</xdr:colOff>
      <xdr:row>63</xdr:row>
      <xdr:rowOff>38418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48595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128905</xdr:rowOff>
    </xdr:from>
    <xdr:to>
      <xdr:col>11</xdr:col>
      <xdr:colOff>82550</xdr:colOff>
      <xdr:row>62</xdr:row>
      <xdr:rowOff>59055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43832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１人あたりの金額が類似団体平均を下回っているのは、主に人件費が要因となっている。これは、ごみ処理業務や消防業務を一部事務組合で行っているためである。しかし、人事院勧告に基づく給料月額及び期末勤勉手当の増額改定による人件費の上昇により、前年度より増額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全国平均、愛知県平均と比較すると決算額は低いものの、持続可能な行財政基盤の確立に向け、引き続き抑制に努める。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82127</xdr:rowOff>
    </xdr:from>
    <xdr:to>
      <xdr:col>23</xdr:col>
      <xdr:colOff>133350</xdr:colOff>
      <xdr:row>81</xdr:row>
      <xdr:rowOff>132325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69577"/>
          <a:ext cx="838200" cy="5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76907</xdr:rowOff>
    </xdr:from>
    <xdr:to>
      <xdr:col>19</xdr:col>
      <xdr:colOff>133350</xdr:colOff>
      <xdr:row>81</xdr:row>
      <xdr:rowOff>82127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64357"/>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40889</xdr:rowOff>
    </xdr:from>
    <xdr:to>
      <xdr:col>15</xdr:col>
      <xdr:colOff>82550</xdr:colOff>
      <xdr:row>81</xdr:row>
      <xdr:rowOff>76907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28339"/>
          <a:ext cx="889000" cy="3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20579</xdr:rowOff>
    </xdr:from>
    <xdr:to>
      <xdr:col>11</xdr:col>
      <xdr:colOff>31750</xdr:colOff>
      <xdr:row>81</xdr:row>
      <xdr:rowOff>40889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08029"/>
          <a:ext cx="889000" cy="2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81525</xdr:rowOff>
    </xdr:from>
    <xdr:to>
      <xdr:col>23</xdr:col>
      <xdr:colOff>184150</xdr:colOff>
      <xdr:row>82</xdr:row>
      <xdr:rowOff>11675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98052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1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31327</xdr:rowOff>
    </xdr:from>
    <xdr:to>
      <xdr:col>19</xdr:col>
      <xdr:colOff>184150</xdr:colOff>
      <xdr:row>81</xdr:row>
      <xdr:rowOff>132927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143104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8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26107</xdr:rowOff>
    </xdr:from>
    <xdr:to>
      <xdr:col>15</xdr:col>
      <xdr:colOff>133350</xdr:colOff>
      <xdr:row>81</xdr:row>
      <xdr:rowOff>127707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137884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161539</xdr:rowOff>
    </xdr:from>
    <xdr:to>
      <xdr:col>11</xdr:col>
      <xdr:colOff>82550</xdr:colOff>
      <xdr:row>81</xdr:row>
      <xdr:rowOff>91689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7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101866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4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141229</xdr:rowOff>
    </xdr:from>
    <xdr:to>
      <xdr:col>7</xdr:col>
      <xdr:colOff>31750</xdr:colOff>
      <xdr:row>81</xdr:row>
      <xdr:rowOff>71379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5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81556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2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依然として全国平均及び類似団体の中では低水準となっているものの、前年度から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ポイント上昇した。今後もより一層の給与の適正化に努める。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14514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1882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84</xdr:row>
      <xdr:rowOff>168729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188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48986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705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85</xdr:row>
      <xdr:rowOff>48986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188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全国平均、愛知県平均、類似団体平均を下回っており、今後も第３次あま市定員適正化計画に基づき、適正な水準を維持できるように努める。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95159</xdr:rowOff>
    </xdr:from>
    <xdr:to>
      <xdr:col>81</xdr:col>
      <xdr:colOff>44450</xdr:colOff>
      <xdr:row>59</xdr:row>
      <xdr:rowOff>105501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10709"/>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86541</xdr:rowOff>
    </xdr:from>
    <xdr:to>
      <xdr:col>77</xdr:col>
      <xdr:colOff>44450</xdr:colOff>
      <xdr:row>59</xdr:row>
      <xdr:rowOff>95159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0209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83094</xdr:rowOff>
    </xdr:from>
    <xdr:to>
      <xdr:col>72</xdr:col>
      <xdr:colOff>203200</xdr:colOff>
      <xdr:row>59</xdr:row>
      <xdr:rowOff>86541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9864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79647</xdr:rowOff>
    </xdr:from>
    <xdr:to>
      <xdr:col>68</xdr:col>
      <xdr:colOff>152400</xdr:colOff>
      <xdr:row>59</xdr:row>
      <xdr:rowOff>83094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9519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54701</xdr:rowOff>
    </xdr:from>
    <xdr:to>
      <xdr:col>81</xdr:col>
      <xdr:colOff>95250</xdr:colOff>
      <xdr:row>59</xdr:row>
      <xdr:rowOff>156301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71228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1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44359</xdr:rowOff>
    </xdr:from>
    <xdr:to>
      <xdr:col>77</xdr:col>
      <xdr:colOff>95250</xdr:colOff>
      <xdr:row>59</xdr:row>
      <xdr:rowOff>145959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156136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28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35741</xdr:rowOff>
    </xdr:from>
    <xdr:to>
      <xdr:col>73</xdr:col>
      <xdr:colOff>44450</xdr:colOff>
      <xdr:row>59</xdr:row>
      <xdr:rowOff>137341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147518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32294</xdr:rowOff>
    </xdr:from>
    <xdr:to>
      <xdr:col>68</xdr:col>
      <xdr:colOff>203200</xdr:colOff>
      <xdr:row>59</xdr:row>
      <xdr:rowOff>133894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144071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28847</xdr:rowOff>
    </xdr:from>
    <xdr:to>
      <xdr:col>64</xdr:col>
      <xdr:colOff>152400</xdr:colOff>
      <xdr:row>59</xdr:row>
      <xdr:rowOff>130447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140624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臨時財政対策債を始め、１６事業の償還が終了したことで、前年度より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庁舎整備事業や美和中学校体育館整備で借り入れた地方債に係る元金償還も始まったことから、今後は比率の増加が予想される。そのため、事業の緊急度・優先度を的確に把握するとともに、市債の発行を必要最低限に止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68156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8152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76200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76200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68156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庁舎解体、木田駅周辺整備事業及び同報系防災行政無線整備事業の進捗に合わせ、地方債を借り入れたことによる地方債現在高が増加したことに加え、物価高騰に伴う人件費・物件費の増加及び社会保障費の伸びに伴う扶助費の増大により、財政調整基金を取り崩したことにより、充当可能基金が減少したことから、将来負担比率が上昇した。</a:t>
          </a:r>
        </a:p>
        <a:p>
          <a:r>
            <a:rPr kumimoji="1" lang="ja-JP" altLang="en-US" sz="1300">
              <a:latin typeface="ＭＳ Ｐゴシック" panose="020B0600070205080204" pitchFamily="50" charset="-128"/>
              <a:ea typeface="ＭＳ Ｐゴシック" panose="020B0600070205080204" pitchFamily="50" charset="-128"/>
            </a:rPr>
            <a:t>　今後も社会保障費等の増加に伴い、財政調整基金の取崩しが見込まれるため、当面の間は数値が上昇していくと予想される。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32597</xdr:rowOff>
    </xdr:from>
    <xdr:to>
      <xdr:col>81</xdr:col>
      <xdr:colOff>44450</xdr:colOff>
      <xdr:row>18</xdr:row>
      <xdr:rowOff>159950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118697"/>
          <a:ext cx="8382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29916</xdr:rowOff>
    </xdr:from>
    <xdr:to>
      <xdr:col>77</xdr:col>
      <xdr:colOff>44450</xdr:colOff>
      <xdr:row>18</xdr:row>
      <xdr:rowOff>32597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116016"/>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43180</xdr:rowOff>
    </xdr:from>
    <xdr:to>
      <xdr:col>72</xdr:col>
      <xdr:colOff>203200</xdr:colOff>
      <xdr:row>18</xdr:row>
      <xdr:rowOff>29916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957830"/>
          <a:ext cx="889000" cy="1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166370</xdr:rowOff>
    </xdr:from>
    <xdr:to>
      <xdr:col>68</xdr:col>
      <xdr:colOff>152400</xdr:colOff>
      <xdr:row>17</xdr:row>
      <xdr:rowOff>43180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9095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109150</xdr:rowOff>
    </xdr:from>
    <xdr:to>
      <xdr:col>81</xdr:col>
      <xdr:colOff>95250</xdr:colOff>
      <xdr:row>19</xdr:row>
      <xdr:rowOff>39300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1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81227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1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153247</xdr:rowOff>
    </xdr:from>
    <xdr:to>
      <xdr:col>77</xdr:col>
      <xdr:colOff>95250</xdr:colOff>
      <xdr:row>18</xdr:row>
      <xdr:rowOff>83397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68174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54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150566</xdr:rowOff>
    </xdr:from>
    <xdr:to>
      <xdr:col>73</xdr:col>
      <xdr:colOff>44450</xdr:colOff>
      <xdr:row>18</xdr:row>
      <xdr:rowOff>80716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65493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5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163830</xdr:rowOff>
    </xdr:from>
    <xdr:to>
      <xdr:col>68</xdr:col>
      <xdr:colOff>203200</xdr:colOff>
      <xdr:row>17</xdr:row>
      <xdr:rowOff>93980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78757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9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115570</xdr:rowOff>
    </xdr:from>
    <xdr:to>
      <xdr:col>64</xdr:col>
      <xdr:colOff>152400</xdr:colOff>
      <xdr:row>17</xdr:row>
      <xdr:rowOff>45720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30497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88,393
85,169
27.49
38,711,183
37,205,684
1,481,956
20,542,564
27,502,542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を下回っており、ごみ処理業務や消防業務を一部事務組合で行っていること等が要因として挙げられるが、人事院勧告に基づく給料及び期末勤勉手当の改定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今後も、第３次あま市定員適正化計画に基づき、適正な人員配置や執行に努める。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9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80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8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80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物件費に係る経常収支比率は、全国的な物価高騰の影響を受け、前年度より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依然として全国平均や類似団体平均を上回っているため、今後も引き続き、事務事業見直しや施設の統廃合等を積極的に取組むことにより、経常的経費の削減に努める。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38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17</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62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94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96520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94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扶助費に係る経常収支比率は類似団体平均を毎年上回っており、前年度から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これは、居宅介護等の利用者の増加による自立支援介護給付費の増加や、対象児童数の増及び保育士公定価格の増に伴う子どものための保育給付事業費の増加が要因と考えられる。今後も、社会保障費の増加に伴う扶助費の増加が予想されるため、事務事業の見直し等の行財政改革の取組を通じて、経常的経費・義務的経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78015</xdr:rowOff>
    </xdr:from>
    <xdr:to>
      <xdr:col>24</xdr:col>
      <xdr:colOff>25400</xdr:colOff>
      <xdr:row>59</xdr:row>
      <xdr:rowOff>20865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221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751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75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77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27215</xdr:rowOff>
    </xdr:from>
    <xdr:to>
      <xdr:col>20</xdr:col>
      <xdr:colOff>38100</xdr:colOff>
      <xdr:row>58</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経常収支比率は類似団体平均を下回っており、前年度より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ポイント減少した。これは国民健康保険特別会計繰出金が減少したことが要因として考えられる。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今後も社会保障費の増加に伴い、介護保険特別会計繰出金等の増加が見込まれることから、経費の削減、各事業の歳入の適正化を図りながら、財政運営を行うように努める。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18143</xdr:rowOff>
    </xdr:from>
    <xdr:to>
      <xdr:col>82</xdr:col>
      <xdr:colOff>107950</xdr:colOff>
      <xdr:row>58</xdr:row>
      <xdr:rowOff>61685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622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39915</xdr:rowOff>
    </xdr:from>
    <xdr:to>
      <xdr:col>78</xdr:col>
      <xdr:colOff>69850</xdr:colOff>
      <xdr:row>58</xdr:row>
      <xdr:rowOff>61685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84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39915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18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72572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18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155320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160565</xdr:rowOff>
    </xdr:from>
    <xdr:to>
      <xdr:col>74</xdr:col>
      <xdr:colOff>31750</xdr:colOff>
      <xdr:row>58</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100892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108149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補助費等に係る経常収支比率は、物価高騰の影響により一部事務組合や公営企業への支出金が増加し、前年度から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ポイント増加した。全国平均や類似団体平均を上回っており、一部事務組合に対する負担金が類似団体より大きいことが要因として考えられる。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今後は、一部事務組合の大型事業の影響による負担金増が予想されることから、公営企業や一部事務組合と適宜調整し、支出金の抑制を図ることにより経費の削減に努める。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769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33274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76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33274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5842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の抑制により、公債費に係る経常収支比率は類似団体平均を毎年度下回っている。しかし、今後は新庁舎整備事業や美和中学校体育館整備等の大型事業の財源として借り入れた地方債に係る元金償還の増加や、施設の老朽化に対応するための借入れにより、元金償還が増加する見込みであるため、計画的な地方債の発行を行うことで、後年度負担の適正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xdr:rowOff>
    </xdr:from>
    <xdr:to>
      <xdr:col>24</xdr:col>
      <xdr:colOff>25400</xdr:colOff>
      <xdr:row>76</xdr:row>
      <xdr:rowOff>17272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337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17272</xdr:rowOff>
    </xdr:from>
    <xdr:to>
      <xdr:col>19</xdr:col>
      <xdr:colOff>187325</xdr:colOff>
      <xdr:row>76</xdr:row>
      <xdr:rowOff>44704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47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44704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70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62992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70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124206</xdr:rowOff>
    </xdr:from>
    <xdr:to>
      <xdr:col>24</xdr:col>
      <xdr:colOff>76200</xdr:colOff>
      <xdr:row>76</xdr:row>
      <xdr:rowOff>54356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140733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137922</xdr:rowOff>
    </xdr:from>
    <xdr:to>
      <xdr:col>20</xdr:col>
      <xdr:colOff>38100</xdr:colOff>
      <xdr:row>76</xdr:row>
      <xdr:rowOff>68072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78249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160782</xdr:rowOff>
    </xdr:from>
    <xdr:to>
      <xdr:col>11</xdr:col>
      <xdr:colOff>60325</xdr:colOff>
      <xdr:row>76</xdr:row>
      <xdr:rowOff>90932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物件費、補助費等が類似団体平均より高いため、当該数値の類似団体平均を上回る要因となっている。引き続き事務事業の見直し等の行財政改革の取組を通じて、更なる経常的経費、義務的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66039</xdr:rowOff>
    </xdr:from>
    <xdr:to>
      <xdr:col>82</xdr:col>
      <xdr:colOff>107950</xdr:colOff>
      <xdr:row>79</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39139"/>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78</xdr:row>
      <xdr:rowOff>66039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1053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168911</xdr:rowOff>
    </xdr:from>
    <xdr:to>
      <xdr:col>73</xdr:col>
      <xdr:colOff>180975</xdr:colOff>
      <xdr:row>77</xdr:row>
      <xdr:rowOff>8889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276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168911</xdr:rowOff>
    </xdr:from>
    <xdr:to>
      <xdr:col>69</xdr:col>
      <xdr:colOff>92075</xdr:colOff>
      <xdr:row>77</xdr:row>
      <xdr:rowOff>31750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27661"/>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36847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15239</xdr:rowOff>
    </xdr:from>
    <xdr:to>
      <xdr:col>78</xdr:col>
      <xdr:colOff>120650</xdr:colOff>
      <xdr:row>78</xdr:row>
      <xdr:rowOff>116839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101616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118110</xdr:rowOff>
    </xdr:from>
    <xdr:to>
      <xdr:col>69</xdr:col>
      <xdr:colOff>142875</xdr:colOff>
      <xdr:row>76</xdr:row>
      <xdr:rowOff>48261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33038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67327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4718</xdr:rowOff>
    </xdr:from>
    <xdr:to>
      <xdr:col>29</xdr:col>
      <xdr:colOff>127000</xdr:colOff>
      <xdr:row>19</xdr:row>
      <xdr:rowOff>80251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9893"/>
          <a:ext cx="647700" cy="75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80251</xdr:rowOff>
    </xdr:from>
    <xdr:to>
      <xdr:col>26</xdr:col>
      <xdr:colOff>50800</xdr:colOff>
      <xdr:row>19</xdr:row>
      <xdr:rowOff>149536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5426"/>
          <a:ext cx="698500" cy="69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135896</xdr:rowOff>
    </xdr:from>
    <xdr:to>
      <xdr:col>22</xdr:col>
      <xdr:colOff>114300</xdr:colOff>
      <xdr:row>19</xdr:row>
      <xdr:rowOff>149536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41071"/>
          <a:ext cx="698500" cy="13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135896</xdr:rowOff>
    </xdr:from>
    <xdr:to>
      <xdr:col>18</xdr:col>
      <xdr:colOff>177800</xdr:colOff>
      <xdr:row>19</xdr:row>
      <xdr:rowOff>142830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1071"/>
          <a:ext cx="698500" cy="6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125368</xdr:rowOff>
    </xdr:from>
    <xdr:to>
      <xdr:col>29</xdr:col>
      <xdr:colOff>177800</xdr:colOff>
      <xdr:row>19</xdr:row>
      <xdr:rowOff>55518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97445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31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29451</xdr:rowOff>
    </xdr:from>
    <xdr:to>
      <xdr:col>26</xdr:col>
      <xdr:colOff>101600</xdr:colOff>
      <xdr:row>19</xdr:row>
      <xdr:rowOff>131051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4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115828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1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98736</xdr:rowOff>
    </xdr:from>
    <xdr:to>
      <xdr:col>22</xdr:col>
      <xdr:colOff>165100</xdr:colOff>
      <xdr:row>20</xdr:row>
      <xdr:rowOff>28886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03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13663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9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85096</xdr:rowOff>
    </xdr:from>
    <xdr:to>
      <xdr:col>19</xdr:col>
      <xdr:colOff>38100</xdr:colOff>
      <xdr:row>20</xdr:row>
      <xdr:rowOff>15246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0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6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92030</xdr:rowOff>
    </xdr:from>
    <xdr:to>
      <xdr:col>15</xdr:col>
      <xdr:colOff>101600</xdr:colOff>
      <xdr:row>20</xdr:row>
      <xdr:rowOff>22180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7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6957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228988</xdr:rowOff>
    </xdr:from>
    <xdr:to>
      <xdr:col>29</xdr:col>
      <xdr:colOff>127000</xdr:colOff>
      <xdr:row>35</xdr:row>
      <xdr:rowOff>285420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39338"/>
          <a:ext cx="647700" cy="56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264258</xdr:rowOff>
    </xdr:from>
    <xdr:to>
      <xdr:col>26</xdr:col>
      <xdr:colOff>50800</xdr:colOff>
      <xdr:row>35</xdr:row>
      <xdr:rowOff>285420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74608"/>
          <a:ext cx="698500" cy="2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221380</xdr:rowOff>
    </xdr:from>
    <xdr:to>
      <xdr:col>22</xdr:col>
      <xdr:colOff>114300</xdr:colOff>
      <xdr:row>35</xdr:row>
      <xdr:rowOff>264258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31730"/>
          <a:ext cx="698500" cy="4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221380</xdr:rowOff>
    </xdr:from>
    <xdr:to>
      <xdr:col>18</xdr:col>
      <xdr:colOff>177800</xdr:colOff>
      <xdr:row>35</xdr:row>
      <xdr:rowOff>287608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31730"/>
          <a:ext cx="698500" cy="66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178188</xdr:rowOff>
    </xdr:from>
    <xdr:to>
      <xdr:col>29</xdr:col>
      <xdr:colOff>177800</xdr:colOff>
      <xdr:row>35</xdr:row>
      <xdr:rowOff>279788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88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150265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6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234620</xdr:rowOff>
    </xdr:from>
    <xdr:to>
      <xdr:col>26</xdr:col>
      <xdr:colOff>101600</xdr:colOff>
      <xdr:row>35</xdr:row>
      <xdr:rowOff>336220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44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320997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3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213458</xdr:rowOff>
    </xdr:from>
    <xdr:to>
      <xdr:col>22</xdr:col>
      <xdr:colOff>165100</xdr:colOff>
      <xdr:row>35</xdr:row>
      <xdr:rowOff>315058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23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299835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1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170580</xdr:rowOff>
    </xdr:from>
    <xdr:to>
      <xdr:col>19</xdr:col>
      <xdr:colOff>38100</xdr:colOff>
      <xdr:row>35</xdr:row>
      <xdr:rowOff>272180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8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256957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236808</xdr:rowOff>
    </xdr:from>
    <xdr:to>
      <xdr:col>15</xdr:col>
      <xdr:colOff>101600</xdr:colOff>
      <xdr:row>35</xdr:row>
      <xdr:rowOff>338408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47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323185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3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88,393
85,169
27.49
38,711,183
37,205,684
1,481,956
20,542,564
27,502,542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105851</xdr:rowOff>
    </xdr:from>
    <xdr:to>
      <xdr:col>24</xdr:col>
      <xdr:colOff>63500</xdr:colOff>
      <xdr:row>37</xdr:row>
      <xdr:rowOff>168275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49501"/>
          <a:ext cx="838200" cy="6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168275</xdr:rowOff>
    </xdr:from>
    <xdr:to>
      <xdr:col>19</xdr:col>
      <xdr:colOff>177800</xdr:colOff>
      <xdr:row>38</xdr:row>
      <xdr:rowOff>32029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1925"/>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24959</xdr:rowOff>
    </xdr:from>
    <xdr:to>
      <xdr:col>15</xdr:col>
      <xdr:colOff>50800</xdr:colOff>
      <xdr:row>38</xdr:row>
      <xdr:rowOff>32029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40059"/>
          <a:ext cx="889000" cy="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24959</xdr:rowOff>
    </xdr:from>
    <xdr:to>
      <xdr:col>10</xdr:col>
      <xdr:colOff>114300</xdr:colOff>
      <xdr:row>38</xdr:row>
      <xdr:rowOff>43769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40059"/>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55051</xdr:rowOff>
    </xdr:from>
    <xdr:to>
      <xdr:col>24</xdr:col>
      <xdr:colOff>114300</xdr:colOff>
      <xdr:row>37</xdr:row>
      <xdr:rowOff>156651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33478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117475</xdr:rowOff>
    </xdr:from>
    <xdr:to>
      <xdr:col>20</xdr:col>
      <xdr:colOff>38100</xdr:colOff>
      <xdr:row>38</xdr:row>
      <xdr:rowOff>47625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38752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152679</xdr:rowOff>
    </xdr:from>
    <xdr:to>
      <xdr:col>15</xdr:col>
      <xdr:colOff>101600</xdr:colOff>
      <xdr:row>38</xdr:row>
      <xdr:rowOff>82829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73956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145609</xdr:rowOff>
    </xdr:from>
    <xdr:to>
      <xdr:col>10</xdr:col>
      <xdr:colOff>165100</xdr:colOff>
      <xdr:row>38</xdr:row>
      <xdr:rowOff>75759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66886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164419</xdr:rowOff>
    </xdr:from>
    <xdr:to>
      <xdr:col>6</xdr:col>
      <xdr:colOff>38100</xdr:colOff>
      <xdr:row>38</xdr:row>
      <xdr:rowOff>94569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85696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59244</xdr:rowOff>
    </xdr:from>
    <xdr:to>
      <xdr:col>24</xdr:col>
      <xdr:colOff>63500</xdr:colOff>
      <xdr:row>57</xdr:row>
      <xdr:rowOff>75322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31894"/>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50666</xdr:rowOff>
    </xdr:from>
    <xdr:to>
      <xdr:col>19</xdr:col>
      <xdr:colOff>177800</xdr:colOff>
      <xdr:row>57</xdr:row>
      <xdr:rowOff>75322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23316"/>
          <a:ext cx="8890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50666</xdr:rowOff>
    </xdr:from>
    <xdr:to>
      <xdr:col>15</xdr:col>
      <xdr:colOff>50800</xdr:colOff>
      <xdr:row>57</xdr:row>
      <xdr:rowOff>105018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23316"/>
          <a:ext cx="889000" cy="5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105018</xdr:rowOff>
    </xdr:from>
    <xdr:to>
      <xdr:col>10</xdr:col>
      <xdr:colOff>114300</xdr:colOff>
      <xdr:row>57</xdr:row>
      <xdr:rowOff>124645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77668"/>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8444</xdr:rowOff>
    </xdr:from>
    <xdr:to>
      <xdr:col>24</xdr:col>
      <xdr:colOff>114300</xdr:colOff>
      <xdr:row>57</xdr:row>
      <xdr:rowOff>110044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158321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5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24522</xdr:rowOff>
    </xdr:from>
    <xdr:to>
      <xdr:col>20</xdr:col>
      <xdr:colOff>38100</xdr:colOff>
      <xdr:row>57</xdr:row>
      <xdr:rowOff>126122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117249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8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171316</xdr:rowOff>
    </xdr:from>
    <xdr:to>
      <xdr:col>15</xdr:col>
      <xdr:colOff>101600</xdr:colOff>
      <xdr:row>57</xdr:row>
      <xdr:rowOff>101466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7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92593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6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54218</xdr:rowOff>
    </xdr:from>
    <xdr:to>
      <xdr:col>10</xdr:col>
      <xdr:colOff>165100</xdr:colOff>
      <xdr:row>57</xdr:row>
      <xdr:rowOff>155818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146945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73845</xdr:rowOff>
    </xdr:from>
    <xdr:to>
      <xdr:col>6</xdr:col>
      <xdr:colOff>38100</xdr:colOff>
      <xdr:row>58</xdr:row>
      <xdr:rowOff>3995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166572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141109</xdr:rowOff>
    </xdr:from>
    <xdr:to>
      <xdr:col>24</xdr:col>
      <xdr:colOff>63500</xdr:colOff>
      <xdr:row>78</xdr:row>
      <xdr:rowOff>143357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14209"/>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141109</xdr:rowOff>
    </xdr:from>
    <xdr:to>
      <xdr:col>19</xdr:col>
      <xdr:colOff>177800</xdr:colOff>
      <xdr:row>78</xdr:row>
      <xdr:rowOff>161950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14209"/>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160846</xdr:rowOff>
    </xdr:from>
    <xdr:to>
      <xdr:col>15</xdr:col>
      <xdr:colOff>50800</xdr:colOff>
      <xdr:row>78</xdr:row>
      <xdr:rowOff>161950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33946"/>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159207</xdr:rowOff>
    </xdr:from>
    <xdr:to>
      <xdr:col>10</xdr:col>
      <xdr:colOff>114300</xdr:colOff>
      <xdr:row>78</xdr:row>
      <xdr:rowOff>160846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32307"/>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92557</xdr:rowOff>
    </xdr:from>
    <xdr:to>
      <xdr:col>24</xdr:col>
      <xdr:colOff>114300</xdr:colOff>
      <xdr:row>79</xdr:row>
      <xdr:rowOff>22707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7484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8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90309</xdr:rowOff>
    </xdr:from>
    <xdr:to>
      <xdr:col>20</xdr:col>
      <xdr:colOff>38100</xdr:colOff>
      <xdr:row>79</xdr:row>
      <xdr:rowOff>20459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6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11586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5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111150</xdr:rowOff>
    </xdr:from>
    <xdr:to>
      <xdr:col>15</xdr:col>
      <xdr:colOff>101600</xdr:colOff>
      <xdr:row>79</xdr:row>
      <xdr:rowOff>41300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32427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7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110046</xdr:rowOff>
    </xdr:from>
    <xdr:to>
      <xdr:col>10</xdr:col>
      <xdr:colOff>165100</xdr:colOff>
      <xdr:row>79</xdr:row>
      <xdr:rowOff>40196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31323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7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108407</xdr:rowOff>
    </xdr:from>
    <xdr:to>
      <xdr:col>6</xdr:col>
      <xdr:colOff>38100</xdr:colOff>
      <xdr:row>79</xdr:row>
      <xdr:rowOff>38557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29684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7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111252</xdr:rowOff>
    </xdr:from>
    <xdr:to>
      <xdr:col>24</xdr:col>
      <xdr:colOff>63500</xdr:colOff>
      <xdr:row>95</xdr:row>
      <xdr:rowOff>106363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27552"/>
          <a:ext cx="838200" cy="16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106363</xdr:rowOff>
    </xdr:from>
    <xdr:to>
      <xdr:col>19</xdr:col>
      <xdr:colOff>177800</xdr:colOff>
      <xdr:row>96</xdr:row>
      <xdr:rowOff>58992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94113"/>
          <a:ext cx="889000" cy="1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61074</xdr:rowOff>
    </xdr:from>
    <xdr:to>
      <xdr:col>15</xdr:col>
      <xdr:colOff>50800</xdr:colOff>
      <xdr:row>96</xdr:row>
      <xdr:rowOff>58992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48824"/>
          <a:ext cx="889000" cy="16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61074</xdr:rowOff>
    </xdr:from>
    <xdr:to>
      <xdr:col>10</xdr:col>
      <xdr:colOff>114300</xdr:colOff>
      <xdr:row>97</xdr:row>
      <xdr:rowOff>68250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48824"/>
          <a:ext cx="889000" cy="35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60452</xdr:rowOff>
    </xdr:from>
    <xdr:to>
      <xdr:col>24</xdr:col>
      <xdr:colOff>114300</xdr:colOff>
      <xdr:row>94</xdr:row>
      <xdr:rowOff>162052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83329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2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55563</xdr:rowOff>
    </xdr:from>
    <xdr:to>
      <xdr:col>20</xdr:col>
      <xdr:colOff>38100</xdr:colOff>
      <xdr:row>95</xdr:row>
      <xdr:rowOff>157163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4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2240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1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8192</xdr:rowOff>
    </xdr:from>
    <xdr:to>
      <xdr:col>15</xdr:col>
      <xdr:colOff>101600</xdr:colOff>
      <xdr:row>96</xdr:row>
      <xdr:rowOff>109792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126319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24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10274</xdr:rowOff>
    </xdr:from>
    <xdr:to>
      <xdr:col>10</xdr:col>
      <xdr:colOff>165100</xdr:colOff>
      <xdr:row>95</xdr:row>
      <xdr:rowOff>111874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128401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7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17450</xdr:rowOff>
    </xdr:from>
    <xdr:to>
      <xdr:col>6</xdr:col>
      <xdr:colOff>38100</xdr:colOff>
      <xdr:row>97</xdr:row>
      <xdr:rowOff>119050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110177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4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63794</xdr:rowOff>
    </xdr:from>
    <xdr:to>
      <xdr:col>55</xdr:col>
      <xdr:colOff>0</xdr:colOff>
      <xdr:row>38</xdr:row>
      <xdr:rowOff>106085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78894"/>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106085</xdr:rowOff>
    </xdr:from>
    <xdr:to>
      <xdr:col>50</xdr:col>
      <xdr:colOff>114300</xdr:colOff>
      <xdr:row>38</xdr:row>
      <xdr:rowOff>117080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21185"/>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89081</xdr:rowOff>
    </xdr:from>
    <xdr:to>
      <xdr:col>45</xdr:col>
      <xdr:colOff>177800</xdr:colOff>
      <xdr:row>38</xdr:row>
      <xdr:rowOff>117080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604181"/>
          <a:ext cx="889000" cy="2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106368</xdr:rowOff>
    </xdr:from>
    <xdr:to>
      <xdr:col>41</xdr:col>
      <xdr:colOff>50800</xdr:colOff>
      <xdr:row>38</xdr:row>
      <xdr:rowOff>89081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421318"/>
          <a:ext cx="889000" cy="118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12994</xdr:rowOff>
    </xdr:from>
    <xdr:to>
      <xdr:col>55</xdr:col>
      <xdr:colOff>50800</xdr:colOff>
      <xdr:row>38</xdr:row>
      <xdr:rowOff>114594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2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162871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0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55285</xdr:rowOff>
    </xdr:from>
    <xdr:to>
      <xdr:col>50</xdr:col>
      <xdr:colOff>165100</xdr:colOff>
      <xdr:row>38</xdr:row>
      <xdr:rowOff>156885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7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148012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6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66280</xdr:rowOff>
    </xdr:from>
    <xdr:to>
      <xdr:col>46</xdr:col>
      <xdr:colOff>38100</xdr:colOff>
      <xdr:row>38</xdr:row>
      <xdr:rowOff>167880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159007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38281</xdr:rowOff>
    </xdr:from>
    <xdr:to>
      <xdr:col>41</xdr:col>
      <xdr:colOff>101600</xdr:colOff>
      <xdr:row>38</xdr:row>
      <xdr:rowOff>139881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131008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4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55568</xdr:rowOff>
    </xdr:from>
    <xdr:to>
      <xdr:col>36</xdr:col>
      <xdr:colOff>165100</xdr:colOff>
      <xdr:row>31</xdr:row>
      <xdr:rowOff>157168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3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148295</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46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49158</xdr:rowOff>
    </xdr:from>
    <xdr:to>
      <xdr:col>55</xdr:col>
      <xdr:colOff>0</xdr:colOff>
      <xdr:row>58</xdr:row>
      <xdr:rowOff>13186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821808"/>
          <a:ext cx="838200" cy="13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136614</xdr:rowOff>
    </xdr:from>
    <xdr:to>
      <xdr:col>50</xdr:col>
      <xdr:colOff>114300</xdr:colOff>
      <xdr:row>58</xdr:row>
      <xdr:rowOff>13186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223464"/>
          <a:ext cx="889000" cy="73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136614</xdr:rowOff>
    </xdr:from>
    <xdr:to>
      <xdr:col>45</xdr:col>
      <xdr:colOff>177800</xdr:colOff>
      <xdr:row>57</xdr:row>
      <xdr:rowOff>83334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223464"/>
          <a:ext cx="889000" cy="63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80999</xdr:rowOff>
    </xdr:from>
    <xdr:to>
      <xdr:col>41</xdr:col>
      <xdr:colOff>50800</xdr:colOff>
      <xdr:row>57</xdr:row>
      <xdr:rowOff>83334</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853649"/>
          <a:ext cx="8890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169808</xdr:rowOff>
    </xdr:from>
    <xdr:to>
      <xdr:col>55</xdr:col>
      <xdr:colOff>50800</xdr:colOff>
      <xdr:row>57</xdr:row>
      <xdr:rowOff>99958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77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148235</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133836</xdr:rowOff>
    </xdr:from>
    <xdr:to>
      <xdr:col>50</xdr:col>
      <xdr:colOff>165100</xdr:colOff>
      <xdr:row>58</xdr:row>
      <xdr:rowOff>63986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90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55113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99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85814</xdr:rowOff>
    </xdr:from>
    <xdr:to>
      <xdr:col>46</xdr:col>
      <xdr:colOff>38100</xdr:colOff>
      <xdr:row>54</xdr:row>
      <xdr:rowOff>15964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1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32491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894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32534</xdr:rowOff>
    </xdr:from>
    <xdr:to>
      <xdr:col>41</xdr:col>
      <xdr:colOff>101600</xdr:colOff>
      <xdr:row>57</xdr:row>
      <xdr:rowOff>134134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0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125261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89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30199</xdr:rowOff>
    </xdr:from>
    <xdr:to>
      <xdr:col>36</xdr:col>
      <xdr:colOff>165100</xdr:colOff>
      <xdr:row>57</xdr:row>
      <xdr:rowOff>131799</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80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122926</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89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90849</xdr:rowOff>
    </xdr:from>
    <xdr:to>
      <xdr:col>55</xdr:col>
      <xdr:colOff>0</xdr:colOff>
      <xdr:row>78</xdr:row>
      <xdr:rowOff>108404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63949"/>
          <a:ext cx="838200" cy="1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123218</xdr:rowOff>
    </xdr:from>
    <xdr:to>
      <xdr:col>50</xdr:col>
      <xdr:colOff>114300</xdr:colOff>
      <xdr:row>78</xdr:row>
      <xdr:rowOff>108404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2296168"/>
          <a:ext cx="889000" cy="118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123218</xdr:rowOff>
    </xdr:from>
    <xdr:to>
      <xdr:col>45</xdr:col>
      <xdr:colOff>177800</xdr:colOff>
      <xdr:row>78</xdr:row>
      <xdr:rowOff>139700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2296168"/>
          <a:ext cx="889000" cy="121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7524</xdr:rowOff>
    </xdr:from>
    <xdr:to>
      <xdr:col>41</xdr:col>
      <xdr:colOff>50800</xdr:colOff>
      <xdr:row>78</xdr:row>
      <xdr:rowOff>139700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80624"/>
          <a:ext cx="889000" cy="13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40049</xdr:rowOff>
    </xdr:from>
    <xdr:to>
      <xdr:col>55</xdr:col>
      <xdr:colOff>50800</xdr:colOff>
      <xdr:row>78</xdr:row>
      <xdr:rowOff>141649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1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126426</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2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57604</xdr:rowOff>
    </xdr:from>
    <xdr:to>
      <xdr:col>50</xdr:col>
      <xdr:colOff>165100</xdr:colOff>
      <xdr:row>78</xdr:row>
      <xdr:rowOff>159204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150331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2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72418</xdr:rowOff>
    </xdr:from>
    <xdr:to>
      <xdr:col>46</xdr:col>
      <xdr:colOff>38100</xdr:colOff>
      <xdr:row>72</xdr:row>
      <xdr:rowOff>2568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24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19095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02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128174</xdr:rowOff>
    </xdr:from>
    <xdr:to>
      <xdr:col>36</xdr:col>
      <xdr:colOff>165100</xdr:colOff>
      <xdr:row>78</xdr:row>
      <xdr:rowOff>58324</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49451</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42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140010</xdr:rowOff>
    </xdr:from>
    <xdr:to>
      <xdr:col>55</xdr:col>
      <xdr:colOff>0</xdr:colOff>
      <xdr:row>96</xdr:row>
      <xdr:rowOff>153188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427760"/>
          <a:ext cx="838200" cy="18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153188</xdr:rowOff>
    </xdr:from>
    <xdr:to>
      <xdr:col>50</xdr:col>
      <xdr:colOff>114300</xdr:colOff>
      <xdr:row>97</xdr:row>
      <xdr:rowOff>121771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612388"/>
          <a:ext cx="889000" cy="14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108268</xdr:rowOff>
    </xdr:from>
    <xdr:to>
      <xdr:col>45</xdr:col>
      <xdr:colOff>177800</xdr:colOff>
      <xdr:row>97</xdr:row>
      <xdr:rowOff>121771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567468"/>
          <a:ext cx="889000" cy="18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96250</xdr:rowOff>
    </xdr:from>
    <xdr:to>
      <xdr:col>41</xdr:col>
      <xdr:colOff>50800</xdr:colOff>
      <xdr:row>96</xdr:row>
      <xdr:rowOff>108268</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555450"/>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89210</xdr:rowOff>
    </xdr:from>
    <xdr:to>
      <xdr:col>55</xdr:col>
      <xdr:colOff>50800</xdr:colOff>
      <xdr:row>96</xdr:row>
      <xdr:rowOff>19360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3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67637</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35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102388</xdr:rowOff>
    </xdr:from>
    <xdr:to>
      <xdr:col>50</xdr:col>
      <xdr:colOff>165100</xdr:colOff>
      <xdr:row>97</xdr:row>
      <xdr:rowOff>32538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5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23665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65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70971</xdr:rowOff>
    </xdr:from>
    <xdr:to>
      <xdr:col>46</xdr:col>
      <xdr:colOff>38100</xdr:colOff>
      <xdr:row>98</xdr:row>
      <xdr:rowOff>1121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0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163698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9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57468</xdr:rowOff>
    </xdr:from>
    <xdr:to>
      <xdr:col>41</xdr:col>
      <xdr:colOff>101600</xdr:colOff>
      <xdr:row>96</xdr:row>
      <xdr:rowOff>159068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5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150195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6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45450</xdr:rowOff>
    </xdr:from>
    <xdr:to>
      <xdr:col>36</xdr:col>
      <xdr:colOff>165100</xdr:colOff>
      <xdr:row>96</xdr:row>
      <xdr:rowOff>147050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50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138177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5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58449</xdr:rowOff>
    </xdr:from>
    <xdr:to>
      <xdr:col>85</xdr:col>
      <xdr:colOff>127000</xdr:colOff>
      <xdr:row>77</xdr:row>
      <xdr:rowOff>68263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60099"/>
          <a:ext cx="838200" cy="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51656</xdr:rowOff>
    </xdr:from>
    <xdr:to>
      <xdr:col>81</xdr:col>
      <xdr:colOff>50800</xdr:colOff>
      <xdr:row>77</xdr:row>
      <xdr:rowOff>68263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253306"/>
          <a:ext cx="889000" cy="1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48506</xdr:rowOff>
    </xdr:from>
    <xdr:to>
      <xdr:col>76</xdr:col>
      <xdr:colOff>114300</xdr:colOff>
      <xdr:row>77</xdr:row>
      <xdr:rowOff>51656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250156"/>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48506</xdr:rowOff>
    </xdr:from>
    <xdr:to>
      <xdr:col>71</xdr:col>
      <xdr:colOff>177800</xdr:colOff>
      <xdr:row>77</xdr:row>
      <xdr:rowOff>64033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250156"/>
          <a:ext cx="889000" cy="1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7649</xdr:rowOff>
    </xdr:from>
    <xdr:to>
      <xdr:col>85</xdr:col>
      <xdr:colOff>177800</xdr:colOff>
      <xdr:row>77</xdr:row>
      <xdr:rowOff>109249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157526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17463</xdr:rowOff>
    </xdr:from>
    <xdr:to>
      <xdr:col>81</xdr:col>
      <xdr:colOff>101600</xdr:colOff>
      <xdr:row>77</xdr:row>
      <xdr:rowOff>119063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1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110190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1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856</xdr:rowOff>
    </xdr:from>
    <xdr:to>
      <xdr:col>76</xdr:col>
      <xdr:colOff>165100</xdr:colOff>
      <xdr:row>77</xdr:row>
      <xdr:rowOff>102456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0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93583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9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169156</xdr:rowOff>
    </xdr:from>
    <xdr:to>
      <xdr:col>72</xdr:col>
      <xdr:colOff>38100</xdr:colOff>
      <xdr:row>77</xdr:row>
      <xdr:rowOff>99306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9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90433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13233</xdr:rowOff>
    </xdr:from>
    <xdr:to>
      <xdr:col>67</xdr:col>
      <xdr:colOff>101600</xdr:colOff>
      <xdr:row>77</xdr:row>
      <xdr:rowOff>114833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1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105960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0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44565</xdr:rowOff>
    </xdr:from>
    <xdr:to>
      <xdr:col>85</xdr:col>
      <xdr:colOff>127000</xdr:colOff>
      <xdr:row>98</xdr:row>
      <xdr:rowOff>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675215"/>
          <a:ext cx="838200" cy="12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120904</xdr:rowOff>
    </xdr:from>
    <xdr:to>
      <xdr:col>81</xdr:col>
      <xdr:colOff>50800</xdr:colOff>
      <xdr:row>97</xdr:row>
      <xdr:rowOff>44565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580104"/>
          <a:ext cx="889000" cy="9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120904</xdr:rowOff>
    </xdr:from>
    <xdr:to>
      <xdr:col>76</xdr:col>
      <xdr:colOff>114300</xdr:colOff>
      <xdr:row>97</xdr:row>
      <xdr:rowOff>138951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580104"/>
          <a:ext cx="889000" cy="1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138951</xdr:rowOff>
    </xdr:from>
    <xdr:to>
      <xdr:col>71</xdr:col>
      <xdr:colOff>177800</xdr:colOff>
      <xdr:row>98</xdr:row>
      <xdr:rowOff>21513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69601"/>
          <a:ext cx="889000" cy="5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120650</xdr:rowOff>
    </xdr:from>
    <xdr:to>
      <xdr:col>85</xdr:col>
      <xdr:colOff>177800</xdr:colOff>
      <xdr:row>98</xdr:row>
      <xdr:rowOff>50800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99077</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2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165215</xdr:rowOff>
    </xdr:from>
    <xdr:to>
      <xdr:col>81</xdr:col>
      <xdr:colOff>101600</xdr:colOff>
      <xdr:row>97</xdr:row>
      <xdr:rowOff>95365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111892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39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70104</xdr:rowOff>
    </xdr:from>
    <xdr:to>
      <xdr:col>76</xdr:col>
      <xdr:colOff>165100</xdr:colOff>
      <xdr:row>97</xdr:row>
      <xdr:rowOff>254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16781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30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88151</xdr:rowOff>
    </xdr:from>
    <xdr:to>
      <xdr:col>72</xdr:col>
      <xdr:colOff>38100</xdr:colOff>
      <xdr:row>98</xdr:row>
      <xdr:rowOff>18301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9428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142163</xdr:rowOff>
    </xdr:from>
    <xdr:to>
      <xdr:col>67</xdr:col>
      <xdr:colOff>101600</xdr:colOff>
      <xdr:row>98</xdr:row>
      <xdr:rowOff>72313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63440</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94163</xdr:rowOff>
    </xdr:from>
    <xdr:to>
      <xdr:col>116</xdr:col>
      <xdr:colOff>63500</xdr:colOff>
      <xdr:row>58</xdr:row>
      <xdr:rowOff>94391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38263"/>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94391</xdr:rowOff>
    </xdr:from>
    <xdr:to>
      <xdr:col>111</xdr:col>
      <xdr:colOff>177800</xdr:colOff>
      <xdr:row>58</xdr:row>
      <xdr:rowOff>94391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384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94391</xdr:rowOff>
    </xdr:from>
    <xdr:to>
      <xdr:col>107</xdr:col>
      <xdr:colOff>50800</xdr:colOff>
      <xdr:row>58</xdr:row>
      <xdr:rowOff>94437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3849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94437</xdr:rowOff>
    </xdr:from>
    <xdr:to>
      <xdr:col>102</xdr:col>
      <xdr:colOff>114300</xdr:colOff>
      <xdr:row>58</xdr:row>
      <xdr:rowOff>94528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3853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43363</xdr:rowOff>
    </xdr:from>
    <xdr:to>
      <xdr:col>116</xdr:col>
      <xdr:colOff>114300</xdr:colOff>
      <xdr:row>58</xdr:row>
      <xdr:rowOff>144963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129740</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02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43591</xdr:rowOff>
    </xdr:from>
    <xdr:to>
      <xdr:col>112</xdr:col>
      <xdr:colOff>38100</xdr:colOff>
      <xdr:row>58</xdr:row>
      <xdr:rowOff>145191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8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136318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080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43591</xdr:rowOff>
    </xdr:from>
    <xdr:to>
      <xdr:col>107</xdr:col>
      <xdr:colOff>101600</xdr:colOff>
      <xdr:row>58</xdr:row>
      <xdr:rowOff>145191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8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136318</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080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43637</xdr:rowOff>
    </xdr:from>
    <xdr:to>
      <xdr:col>102</xdr:col>
      <xdr:colOff>165100</xdr:colOff>
      <xdr:row>58</xdr:row>
      <xdr:rowOff>145237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136364</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08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43728</xdr:rowOff>
    </xdr:from>
    <xdr:to>
      <xdr:col>98</xdr:col>
      <xdr:colOff>38100</xdr:colOff>
      <xdr:row>58</xdr:row>
      <xdr:rowOff>145328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136455</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08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103879</xdr:rowOff>
    </xdr:from>
    <xdr:to>
      <xdr:col>116</xdr:col>
      <xdr:colOff>63500</xdr:colOff>
      <xdr:row>76</xdr:row>
      <xdr:rowOff>125253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34079"/>
          <a:ext cx="8382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125253</xdr:rowOff>
    </xdr:from>
    <xdr:to>
      <xdr:col>111</xdr:col>
      <xdr:colOff>177800</xdr:colOff>
      <xdr:row>76</xdr:row>
      <xdr:rowOff>161806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55453"/>
          <a:ext cx="889000" cy="3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161806</xdr:rowOff>
    </xdr:from>
    <xdr:to>
      <xdr:col>107</xdr:col>
      <xdr:colOff>50800</xdr:colOff>
      <xdr:row>77</xdr:row>
      <xdr:rowOff>33150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92006"/>
          <a:ext cx="8890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33150</xdr:rowOff>
    </xdr:from>
    <xdr:to>
      <xdr:col>102</xdr:col>
      <xdr:colOff>114300</xdr:colOff>
      <xdr:row>77</xdr:row>
      <xdr:rowOff>36030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3480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53079</xdr:rowOff>
    </xdr:from>
    <xdr:to>
      <xdr:col>116</xdr:col>
      <xdr:colOff>114300</xdr:colOff>
      <xdr:row>76</xdr:row>
      <xdr:rowOff>154679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31506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6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74453</xdr:rowOff>
    </xdr:from>
    <xdr:to>
      <xdr:col>112</xdr:col>
      <xdr:colOff>38100</xdr:colOff>
      <xdr:row>77</xdr:row>
      <xdr:rowOff>4603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167180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19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111006</xdr:rowOff>
    </xdr:from>
    <xdr:to>
      <xdr:col>107</xdr:col>
      <xdr:colOff>101600</xdr:colOff>
      <xdr:row>77</xdr:row>
      <xdr:rowOff>41156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4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32283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3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153800</xdr:rowOff>
    </xdr:from>
    <xdr:to>
      <xdr:col>102</xdr:col>
      <xdr:colOff>165100</xdr:colOff>
      <xdr:row>77</xdr:row>
      <xdr:rowOff>83950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8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75077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7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156680</xdr:rowOff>
    </xdr:from>
    <xdr:to>
      <xdr:col>98</xdr:col>
      <xdr:colOff>38100</xdr:colOff>
      <xdr:row>77</xdr:row>
      <xdr:rowOff>86830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77957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7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ラスパイレス指数が全国平均及び類似団体の中でも依然として最低水準で推移しているのに加え、定員適正化計画に基づき適正な人員配置を行っていることが、住民一人当たりのコストを抑制できている要因といえる。普通建設事業費については、前年度までに美和中学校体育館整備事業が完了したものの、旧庁舎解体、木田駅周辺整備及び同報系防災行政無線整備の工事進捗に伴い、増加している。また、新庁舎整備や美和中学校体育館整備等の大型事業に係る地方債の償還に備え、インフラの老朽化対策や基盤整備、それに関連する地方債の発行を抑制していたため、公債費が全国平均及び類似団体平均を大きく下回る要因となっている。</a:t>
          </a:r>
        </a:p>
        <a:p>
          <a:r>
            <a:rPr kumimoji="1" lang="ja-JP" altLang="en-US" sz="1300">
              <a:latin typeface="ＭＳ Ｐゴシック" panose="020B0600070205080204" pitchFamily="50" charset="-128"/>
              <a:ea typeface="ＭＳ Ｐゴシック" panose="020B0600070205080204" pitchFamily="50" charset="-128"/>
            </a:rPr>
            <a:t>　今後は、扶助費の増加に加え、インフラ整備等やインフラを含む公共施設の老朽化対策等により、公債費や維持補修費が増加していくことが予想されるため、事務事業の見直しを徹底し、事業費の抑制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88,393
85,169
27.49
38,711,183
37,205,684
1,481,956
20,542,564
27,502,542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150673</xdr:rowOff>
    </xdr:from>
    <xdr:to>
      <xdr:col>24</xdr:col>
      <xdr:colOff>63500</xdr:colOff>
      <xdr:row>37</xdr:row>
      <xdr:rowOff>8484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22873"/>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8484</xdr:rowOff>
    </xdr:from>
    <xdr:to>
      <xdr:col>19</xdr:col>
      <xdr:colOff>177800</xdr:colOff>
      <xdr:row>37</xdr:row>
      <xdr:rowOff>61976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52134"/>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152044</xdr:rowOff>
    </xdr:from>
    <xdr:to>
      <xdr:col>15</xdr:col>
      <xdr:colOff>50800</xdr:colOff>
      <xdr:row>37</xdr:row>
      <xdr:rowOff>61976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24244"/>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152044</xdr:rowOff>
    </xdr:from>
    <xdr:to>
      <xdr:col>10</xdr:col>
      <xdr:colOff>114300</xdr:colOff>
      <xdr:row>36</xdr:row>
      <xdr:rowOff>154787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2424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99873</xdr:rowOff>
    </xdr:from>
    <xdr:to>
      <xdr:col>24</xdr:col>
      <xdr:colOff>114300</xdr:colOff>
      <xdr:row>37</xdr:row>
      <xdr:rowOff>30023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78300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5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129134</xdr:rowOff>
    </xdr:from>
    <xdr:to>
      <xdr:col>20</xdr:col>
      <xdr:colOff>38100</xdr:colOff>
      <xdr:row>37</xdr:row>
      <xdr:rowOff>59284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50411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11176</xdr:rowOff>
    </xdr:from>
    <xdr:to>
      <xdr:col>15</xdr:col>
      <xdr:colOff>101600</xdr:colOff>
      <xdr:row>37</xdr:row>
      <xdr:rowOff>112776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103903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101244</xdr:rowOff>
    </xdr:from>
    <xdr:to>
      <xdr:col>10</xdr:col>
      <xdr:colOff>165100</xdr:colOff>
      <xdr:row>37</xdr:row>
      <xdr:rowOff>31394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22521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6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103987</xdr:rowOff>
    </xdr:from>
    <xdr:to>
      <xdr:col>6</xdr:col>
      <xdr:colOff>38100</xdr:colOff>
      <xdr:row>37</xdr:row>
      <xdr:rowOff>34137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25264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6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53784</xdr:rowOff>
    </xdr:from>
    <xdr:to>
      <xdr:col>24</xdr:col>
      <xdr:colOff>63500</xdr:colOff>
      <xdr:row>56</xdr:row>
      <xdr:rowOff>141186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54984"/>
          <a:ext cx="838200" cy="8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158979</xdr:rowOff>
    </xdr:from>
    <xdr:to>
      <xdr:col>19</xdr:col>
      <xdr:colOff>177800</xdr:colOff>
      <xdr:row>56</xdr:row>
      <xdr:rowOff>53784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45829"/>
          <a:ext cx="889000" cy="40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158979</xdr:rowOff>
    </xdr:from>
    <xdr:to>
      <xdr:col>15</xdr:col>
      <xdr:colOff>50800</xdr:colOff>
      <xdr:row>56</xdr:row>
      <xdr:rowOff>60368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45829"/>
          <a:ext cx="889000" cy="41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44991</xdr:rowOff>
    </xdr:from>
    <xdr:to>
      <xdr:col>10</xdr:col>
      <xdr:colOff>114300</xdr:colOff>
      <xdr:row>56</xdr:row>
      <xdr:rowOff>60368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60391"/>
          <a:ext cx="889000" cy="70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90386</xdr:rowOff>
    </xdr:from>
    <xdr:to>
      <xdr:col>24</xdr:col>
      <xdr:colOff>114300</xdr:colOff>
      <xdr:row>57</xdr:row>
      <xdr:rowOff>20536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9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68813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2984</xdr:rowOff>
    </xdr:from>
    <xdr:to>
      <xdr:col>20</xdr:col>
      <xdr:colOff>38100</xdr:colOff>
      <xdr:row>56</xdr:row>
      <xdr:rowOff>104584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0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95711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9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108179</xdr:rowOff>
    </xdr:from>
    <xdr:to>
      <xdr:col>15</xdr:col>
      <xdr:colOff>101600</xdr:colOff>
      <xdr:row>54</xdr:row>
      <xdr:rowOff>38329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9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54856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7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9568</xdr:rowOff>
    </xdr:from>
    <xdr:to>
      <xdr:col>10</xdr:col>
      <xdr:colOff>165100</xdr:colOff>
      <xdr:row>56</xdr:row>
      <xdr:rowOff>111168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102295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0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165641</xdr:rowOff>
    </xdr:from>
    <xdr:to>
      <xdr:col>6</xdr:col>
      <xdr:colOff>38100</xdr:colOff>
      <xdr:row>52</xdr:row>
      <xdr:rowOff>95791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86918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0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63619</xdr:rowOff>
    </xdr:from>
    <xdr:to>
      <xdr:col>24</xdr:col>
      <xdr:colOff>63500</xdr:colOff>
      <xdr:row>75</xdr:row>
      <xdr:rowOff>119975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50919"/>
          <a:ext cx="838200" cy="22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119975</xdr:rowOff>
    </xdr:from>
    <xdr:to>
      <xdr:col>19</xdr:col>
      <xdr:colOff>177800</xdr:colOff>
      <xdr:row>76</xdr:row>
      <xdr:rowOff>121565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78725"/>
          <a:ext cx="889000" cy="17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162309</xdr:rowOff>
    </xdr:from>
    <xdr:to>
      <xdr:col>15</xdr:col>
      <xdr:colOff>50800</xdr:colOff>
      <xdr:row>76</xdr:row>
      <xdr:rowOff>121565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21059"/>
          <a:ext cx="889000" cy="13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162309</xdr:rowOff>
    </xdr:from>
    <xdr:to>
      <xdr:col>10</xdr:col>
      <xdr:colOff>114300</xdr:colOff>
      <xdr:row>77</xdr:row>
      <xdr:rowOff>120236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1059"/>
          <a:ext cx="889000" cy="30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12819</xdr:rowOff>
    </xdr:from>
    <xdr:to>
      <xdr:col>24</xdr:col>
      <xdr:colOff>114300</xdr:colOff>
      <xdr:row>74</xdr:row>
      <xdr:rowOff>114419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0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35696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5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69175</xdr:rowOff>
    </xdr:from>
    <xdr:to>
      <xdr:col>20</xdr:col>
      <xdr:colOff>38100</xdr:colOff>
      <xdr:row>75</xdr:row>
      <xdr:rowOff>170774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279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0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70765</xdr:rowOff>
    </xdr:from>
    <xdr:to>
      <xdr:col>15</xdr:col>
      <xdr:colOff>101600</xdr:colOff>
      <xdr:row>77</xdr:row>
      <xdr:rowOff>915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163492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9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111509</xdr:rowOff>
    </xdr:from>
    <xdr:to>
      <xdr:col>10</xdr:col>
      <xdr:colOff>165100</xdr:colOff>
      <xdr:row>76</xdr:row>
      <xdr:rowOff>41659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58186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69436</xdr:rowOff>
    </xdr:from>
    <xdr:to>
      <xdr:col>6</xdr:col>
      <xdr:colOff>38100</xdr:colOff>
      <xdr:row>77</xdr:row>
      <xdr:rowOff>171036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162163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51612</xdr:rowOff>
    </xdr:from>
    <xdr:to>
      <xdr:col>24</xdr:col>
      <xdr:colOff>63500</xdr:colOff>
      <xdr:row>97</xdr:row>
      <xdr:rowOff>72797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82262"/>
          <a:ext cx="838200" cy="2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15856</xdr:rowOff>
    </xdr:from>
    <xdr:to>
      <xdr:col>19</xdr:col>
      <xdr:colOff>177800</xdr:colOff>
      <xdr:row>97</xdr:row>
      <xdr:rowOff>72797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46506"/>
          <a:ext cx="889000" cy="5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118687</xdr:rowOff>
    </xdr:from>
    <xdr:to>
      <xdr:col>15</xdr:col>
      <xdr:colOff>50800</xdr:colOff>
      <xdr:row>97</xdr:row>
      <xdr:rowOff>15856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77887"/>
          <a:ext cx="889000" cy="6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103429</xdr:rowOff>
    </xdr:from>
    <xdr:to>
      <xdr:col>10</xdr:col>
      <xdr:colOff>114300</xdr:colOff>
      <xdr:row>96</xdr:row>
      <xdr:rowOff>118687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62629"/>
          <a:ext cx="889000" cy="1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812</xdr:rowOff>
    </xdr:from>
    <xdr:to>
      <xdr:col>24</xdr:col>
      <xdr:colOff>114300</xdr:colOff>
      <xdr:row>97</xdr:row>
      <xdr:rowOff>102412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150689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0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21997</xdr:rowOff>
    </xdr:from>
    <xdr:to>
      <xdr:col>20</xdr:col>
      <xdr:colOff>38100</xdr:colOff>
      <xdr:row>97</xdr:row>
      <xdr:rowOff>123597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114724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4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136506</xdr:rowOff>
    </xdr:from>
    <xdr:to>
      <xdr:col>15</xdr:col>
      <xdr:colOff>101600</xdr:colOff>
      <xdr:row>97</xdr:row>
      <xdr:rowOff>66656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57783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67887</xdr:rowOff>
    </xdr:from>
    <xdr:to>
      <xdr:col>10</xdr:col>
      <xdr:colOff>165100</xdr:colOff>
      <xdr:row>96</xdr:row>
      <xdr:rowOff>169487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160614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1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52629</xdr:rowOff>
    </xdr:from>
    <xdr:to>
      <xdr:col>6</xdr:col>
      <xdr:colOff>38100</xdr:colOff>
      <xdr:row>96</xdr:row>
      <xdr:rowOff>154229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1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170756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96919</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3469"/>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96919</xdr:rowOff>
    </xdr:from>
    <xdr:to>
      <xdr:col>50</xdr:col>
      <xdr:colOff>114300</xdr:colOff>
      <xdr:row>39</xdr:row>
      <xdr:rowOff>97572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8346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97572</xdr:rowOff>
    </xdr:from>
    <xdr:to>
      <xdr:col>45</xdr:col>
      <xdr:colOff>177800</xdr:colOff>
      <xdr:row>39</xdr:row>
      <xdr:rowOff>98770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84122"/>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98770</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85320"/>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46119</xdr:rowOff>
    </xdr:from>
    <xdr:to>
      <xdr:col>50</xdr:col>
      <xdr:colOff>165100</xdr:colOff>
      <xdr:row>39</xdr:row>
      <xdr:rowOff>147719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138846</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825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46772</xdr:rowOff>
    </xdr:from>
    <xdr:to>
      <xdr:col>46</xdr:col>
      <xdr:colOff>38100</xdr:colOff>
      <xdr:row>39</xdr:row>
      <xdr:rowOff>148372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139499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47970</xdr:rowOff>
    </xdr:from>
    <xdr:to>
      <xdr:col>41</xdr:col>
      <xdr:colOff>101600</xdr:colOff>
      <xdr:row>39</xdr:row>
      <xdr:rowOff>149570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140697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43797</xdr:rowOff>
    </xdr:from>
    <xdr:to>
      <xdr:col>55</xdr:col>
      <xdr:colOff>0</xdr:colOff>
      <xdr:row>59</xdr:row>
      <xdr:rowOff>51787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59347"/>
          <a:ext cx="838200" cy="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33259</xdr:rowOff>
    </xdr:from>
    <xdr:to>
      <xdr:col>50</xdr:col>
      <xdr:colOff>114300</xdr:colOff>
      <xdr:row>59</xdr:row>
      <xdr:rowOff>43797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48809"/>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33259</xdr:rowOff>
    </xdr:from>
    <xdr:to>
      <xdr:col>45</xdr:col>
      <xdr:colOff>177800</xdr:colOff>
      <xdr:row>59</xdr:row>
      <xdr:rowOff>33336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48809"/>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33336</xdr:rowOff>
    </xdr:from>
    <xdr:to>
      <xdr:col>41</xdr:col>
      <xdr:colOff>50800</xdr:colOff>
      <xdr:row>59</xdr:row>
      <xdr:rowOff>53453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48886"/>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987</xdr:rowOff>
    </xdr:from>
    <xdr:to>
      <xdr:col>55</xdr:col>
      <xdr:colOff>50800</xdr:colOff>
      <xdr:row>59</xdr:row>
      <xdr:rowOff>102587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1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87364</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3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164447</xdr:rowOff>
    </xdr:from>
    <xdr:to>
      <xdr:col>50</xdr:col>
      <xdr:colOff>165100</xdr:colOff>
      <xdr:row>59</xdr:row>
      <xdr:rowOff>94597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85724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20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153909</xdr:rowOff>
    </xdr:from>
    <xdr:to>
      <xdr:col>46</xdr:col>
      <xdr:colOff>38100</xdr:colOff>
      <xdr:row>59</xdr:row>
      <xdr:rowOff>84059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9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75186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9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153986</xdr:rowOff>
    </xdr:from>
    <xdr:to>
      <xdr:col>41</xdr:col>
      <xdr:colOff>101600</xdr:colOff>
      <xdr:row>59</xdr:row>
      <xdr:rowOff>84136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75263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9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2653</xdr:rowOff>
    </xdr:from>
    <xdr:to>
      <xdr:col>36</xdr:col>
      <xdr:colOff>165100</xdr:colOff>
      <xdr:row>59</xdr:row>
      <xdr:rowOff>104253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95380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21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80172</xdr:rowOff>
    </xdr:from>
    <xdr:to>
      <xdr:col>55</xdr:col>
      <xdr:colOff>0</xdr:colOff>
      <xdr:row>78</xdr:row>
      <xdr:rowOff>6060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81822"/>
          <a:ext cx="838200" cy="9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154994</xdr:rowOff>
    </xdr:from>
    <xdr:to>
      <xdr:col>50</xdr:col>
      <xdr:colOff>114300</xdr:colOff>
      <xdr:row>78</xdr:row>
      <xdr:rowOff>6060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56644"/>
          <a:ext cx="8890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154994</xdr:rowOff>
    </xdr:from>
    <xdr:to>
      <xdr:col>45</xdr:col>
      <xdr:colOff>177800</xdr:colOff>
      <xdr:row>78</xdr:row>
      <xdr:rowOff>55849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56644"/>
          <a:ext cx="889000" cy="7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162469</xdr:rowOff>
    </xdr:from>
    <xdr:to>
      <xdr:col>41</xdr:col>
      <xdr:colOff>50800</xdr:colOff>
      <xdr:row>78</xdr:row>
      <xdr:rowOff>55849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64119"/>
          <a:ext cx="889000" cy="6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29372</xdr:rowOff>
    </xdr:from>
    <xdr:to>
      <xdr:col>55</xdr:col>
      <xdr:colOff>50800</xdr:colOff>
      <xdr:row>77</xdr:row>
      <xdr:rowOff>130972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3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7799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0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126710</xdr:rowOff>
    </xdr:from>
    <xdr:to>
      <xdr:col>50</xdr:col>
      <xdr:colOff>165100</xdr:colOff>
      <xdr:row>78</xdr:row>
      <xdr:rowOff>56860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47987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2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104194</xdr:rowOff>
    </xdr:from>
    <xdr:to>
      <xdr:col>46</xdr:col>
      <xdr:colOff>38100</xdr:colOff>
      <xdr:row>78</xdr:row>
      <xdr:rowOff>34344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25471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9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5049</xdr:rowOff>
    </xdr:from>
    <xdr:to>
      <xdr:col>41</xdr:col>
      <xdr:colOff>101600</xdr:colOff>
      <xdr:row>78</xdr:row>
      <xdr:rowOff>106649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97776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7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111669</xdr:rowOff>
    </xdr:from>
    <xdr:to>
      <xdr:col>36</xdr:col>
      <xdr:colOff>165100</xdr:colOff>
      <xdr:row>78</xdr:row>
      <xdr:rowOff>41819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1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32946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0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3670</xdr:rowOff>
    </xdr:from>
    <xdr:to>
      <xdr:col>55</xdr:col>
      <xdr:colOff>0</xdr:colOff>
      <xdr:row>97</xdr:row>
      <xdr:rowOff>57328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34320"/>
          <a:ext cx="838200" cy="5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47803</xdr:rowOff>
    </xdr:from>
    <xdr:to>
      <xdr:col>50</xdr:col>
      <xdr:colOff>114300</xdr:colOff>
      <xdr:row>97</xdr:row>
      <xdr:rowOff>57328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7845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47803</xdr:rowOff>
    </xdr:from>
    <xdr:to>
      <xdr:col>45</xdr:col>
      <xdr:colOff>177800</xdr:colOff>
      <xdr:row>97</xdr:row>
      <xdr:rowOff>52527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78453"/>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36271</xdr:rowOff>
    </xdr:from>
    <xdr:to>
      <xdr:col>41</xdr:col>
      <xdr:colOff>50800</xdr:colOff>
      <xdr:row>97</xdr:row>
      <xdr:rowOff>52527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66921"/>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124320</xdr:rowOff>
    </xdr:from>
    <xdr:to>
      <xdr:col>55</xdr:col>
      <xdr:colOff>50800</xdr:colOff>
      <xdr:row>97</xdr:row>
      <xdr:rowOff>54470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102747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6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6528</xdr:rowOff>
    </xdr:from>
    <xdr:to>
      <xdr:col>50</xdr:col>
      <xdr:colOff>165100</xdr:colOff>
      <xdr:row>97</xdr:row>
      <xdr:rowOff>108128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3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2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168453</xdr:rowOff>
    </xdr:from>
    <xdr:to>
      <xdr:col>46</xdr:col>
      <xdr:colOff>38100</xdr:colOff>
      <xdr:row>97</xdr:row>
      <xdr:rowOff>98603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89730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2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1727</xdr:rowOff>
    </xdr:from>
    <xdr:to>
      <xdr:col>41</xdr:col>
      <xdr:colOff>101600</xdr:colOff>
      <xdr:row>97</xdr:row>
      <xdr:rowOff>103327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94454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156921</xdr:rowOff>
    </xdr:from>
    <xdr:to>
      <xdr:col>36</xdr:col>
      <xdr:colOff>165100</xdr:colOff>
      <xdr:row>97</xdr:row>
      <xdr:rowOff>87071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1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78198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0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112992</xdr:rowOff>
    </xdr:from>
    <xdr:to>
      <xdr:col>85</xdr:col>
      <xdr:colOff>127000</xdr:colOff>
      <xdr:row>38</xdr:row>
      <xdr:rowOff>64033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56642"/>
          <a:ext cx="838200" cy="12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64033</xdr:rowOff>
    </xdr:from>
    <xdr:to>
      <xdr:col>81</xdr:col>
      <xdr:colOff>50800</xdr:colOff>
      <xdr:row>38</xdr:row>
      <xdr:rowOff>105372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79133"/>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105372</xdr:rowOff>
    </xdr:from>
    <xdr:to>
      <xdr:col>76</xdr:col>
      <xdr:colOff>114300</xdr:colOff>
      <xdr:row>38</xdr:row>
      <xdr:rowOff>122822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20472"/>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74358</xdr:rowOff>
    </xdr:from>
    <xdr:to>
      <xdr:col>71</xdr:col>
      <xdr:colOff>177800</xdr:colOff>
      <xdr:row>38</xdr:row>
      <xdr:rowOff>122822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89458"/>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62192</xdr:rowOff>
    </xdr:from>
    <xdr:to>
      <xdr:col>85</xdr:col>
      <xdr:colOff>177800</xdr:colOff>
      <xdr:row>37</xdr:row>
      <xdr:rowOff>163792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40619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8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13233</xdr:rowOff>
    </xdr:from>
    <xdr:to>
      <xdr:col>81</xdr:col>
      <xdr:colOff>101600</xdr:colOff>
      <xdr:row>38</xdr:row>
      <xdr:rowOff>114833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105960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54572</xdr:rowOff>
    </xdr:from>
    <xdr:to>
      <xdr:col>76</xdr:col>
      <xdr:colOff>165100</xdr:colOff>
      <xdr:row>38</xdr:row>
      <xdr:rowOff>156172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6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147299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72022</xdr:rowOff>
    </xdr:from>
    <xdr:to>
      <xdr:col>72</xdr:col>
      <xdr:colOff>38100</xdr:colOff>
      <xdr:row>39</xdr:row>
      <xdr:rowOff>2172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164749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7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23558</xdr:rowOff>
    </xdr:from>
    <xdr:to>
      <xdr:col>67</xdr:col>
      <xdr:colOff>101600</xdr:colOff>
      <xdr:row>38</xdr:row>
      <xdr:rowOff>125158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3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116285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3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34049</xdr:rowOff>
    </xdr:from>
    <xdr:to>
      <xdr:col>85</xdr:col>
      <xdr:colOff>127000</xdr:colOff>
      <xdr:row>57</xdr:row>
      <xdr:rowOff>35878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80669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34049</xdr:rowOff>
    </xdr:from>
    <xdr:to>
      <xdr:col>81</xdr:col>
      <xdr:colOff>50800</xdr:colOff>
      <xdr:row>57</xdr:row>
      <xdr:rowOff>84931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806699"/>
          <a:ext cx="889000" cy="5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84931</xdr:rowOff>
    </xdr:from>
    <xdr:to>
      <xdr:col>76</xdr:col>
      <xdr:colOff>114300</xdr:colOff>
      <xdr:row>57</xdr:row>
      <xdr:rowOff>111049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57581"/>
          <a:ext cx="889000" cy="2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11379</xdr:rowOff>
    </xdr:from>
    <xdr:to>
      <xdr:col>71</xdr:col>
      <xdr:colOff>177800</xdr:colOff>
      <xdr:row>57</xdr:row>
      <xdr:rowOff>111049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784029"/>
          <a:ext cx="8890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156528</xdr:rowOff>
    </xdr:from>
    <xdr:to>
      <xdr:col>85</xdr:col>
      <xdr:colOff>177800</xdr:colOff>
      <xdr:row>57</xdr:row>
      <xdr:rowOff>86678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134955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3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154699</xdr:rowOff>
    </xdr:from>
    <xdr:to>
      <xdr:col>81</xdr:col>
      <xdr:colOff>101600</xdr:colOff>
      <xdr:row>57</xdr:row>
      <xdr:rowOff>84849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75976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4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34131</xdr:rowOff>
    </xdr:from>
    <xdr:to>
      <xdr:col>76</xdr:col>
      <xdr:colOff>165100</xdr:colOff>
      <xdr:row>57</xdr:row>
      <xdr:rowOff>135731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0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126858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9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60249</xdr:rowOff>
    </xdr:from>
    <xdr:to>
      <xdr:col>72</xdr:col>
      <xdr:colOff>38100</xdr:colOff>
      <xdr:row>57</xdr:row>
      <xdr:rowOff>161849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152976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2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132029</xdr:rowOff>
    </xdr:from>
    <xdr:to>
      <xdr:col>67</xdr:col>
      <xdr:colOff>101600</xdr:colOff>
      <xdr:row>57</xdr:row>
      <xdr:rowOff>62179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3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53306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2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58449</xdr:rowOff>
    </xdr:from>
    <xdr:to>
      <xdr:col>85</xdr:col>
      <xdr:colOff>127000</xdr:colOff>
      <xdr:row>97</xdr:row>
      <xdr:rowOff>68263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89099"/>
          <a:ext cx="838200" cy="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51656</xdr:rowOff>
    </xdr:from>
    <xdr:to>
      <xdr:col>81</xdr:col>
      <xdr:colOff>50800</xdr:colOff>
      <xdr:row>97</xdr:row>
      <xdr:rowOff>68263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682306"/>
          <a:ext cx="889000" cy="1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48506</xdr:rowOff>
    </xdr:from>
    <xdr:to>
      <xdr:col>76</xdr:col>
      <xdr:colOff>114300</xdr:colOff>
      <xdr:row>97</xdr:row>
      <xdr:rowOff>51656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679156"/>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48506</xdr:rowOff>
    </xdr:from>
    <xdr:to>
      <xdr:col>71</xdr:col>
      <xdr:colOff>177800</xdr:colOff>
      <xdr:row>97</xdr:row>
      <xdr:rowOff>64033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79156"/>
          <a:ext cx="889000" cy="1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7649</xdr:rowOff>
    </xdr:from>
    <xdr:to>
      <xdr:col>85</xdr:col>
      <xdr:colOff>177800</xdr:colOff>
      <xdr:row>97</xdr:row>
      <xdr:rowOff>109249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157526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61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17463</xdr:rowOff>
    </xdr:from>
    <xdr:to>
      <xdr:col>81</xdr:col>
      <xdr:colOff>101600</xdr:colOff>
      <xdr:row>97</xdr:row>
      <xdr:rowOff>119063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110190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4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856</xdr:rowOff>
    </xdr:from>
    <xdr:to>
      <xdr:col>76</xdr:col>
      <xdr:colOff>165100</xdr:colOff>
      <xdr:row>97</xdr:row>
      <xdr:rowOff>102456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3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93583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72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169156</xdr:rowOff>
    </xdr:from>
    <xdr:to>
      <xdr:col>72</xdr:col>
      <xdr:colOff>38100</xdr:colOff>
      <xdr:row>97</xdr:row>
      <xdr:rowOff>99306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2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90433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72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xdr:rowOff>
    </xdr:from>
    <xdr:to>
      <xdr:col>67</xdr:col>
      <xdr:colOff>101600</xdr:colOff>
      <xdr:row>97</xdr:row>
      <xdr:rowOff>114833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4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105960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3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民生費は定額減税補足給付金給付事業や自立支援給付費負担金の増額により、住民一人当たりのコストが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20,927</a:t>
          </a:r>
          <a:r>
            <a:rPr kumimoji="1" lang="ja-JP" altLang="en-US" sz="1300">
              <a:latin typeface="ＭＳ Ｐゴシック" panose="020B0600070205080204" pitchFamily="50" charset="-128"/>
              <a:ea typeface="ＭＳ Ｐゴシック" panose="020B0600070205080204" pitchFamily="50" charset="-128"/>
            </a:rPr>
            <a:t>円増加しており、毎年大きく増額している。一方、総務費については、財政調整基金積立金及び新庁舎整備事業の減額により</a:t>
          </a:r>
          <a:r>
            <a:rPr kumimoji="1" lang="en-US" altLang="ja-JP" sz="1300">
              <a:latin typeface="ＭＳ Ｐゴシック" panose="020B0600070205080204" pitchFamily="50" charset="-128"/>
              <a:ea typeface="ＭＳ Ｐゴシック" panose="020B0600070205080204" pitchFamily="50" charset="-128"/>
            </a:rPr>
            <a:t>11,470</a:t>
          </a:r>
          <a:r>
            <a:rPr kumimoji="1" lang="ja-JP" altLang="en-US" sz="1300">
              <a:latin typeface="ＭＳ Ｐゴシック" panose="020B0600070205080204" pitchFamily="50" charset="-128"/>
              <a:ea typeface="ＭＳ Ｐゴシック" panose="020B0600070205080204" pitchFamily="50" charset="-128"/>
            </a:rPr>
            <a:t>円減額している。また、土木費が木田駅周辺整備の増額により</a:t>
          </a:r>
          <a:r>
            <a:rPr kumimoji="1" lang="en-US" altLang="ja-JP" sz="1300">
              <a:latin typeface="ＭＳ Ｐゴシック" panose="020B0600070205080204" pitchFamily="50" charset="-128"/>
              <a:ea typeface="ＭＳ Ｐゴシック" panose="020B0600070205080204" pitchFamily="50" charset="-128"/>
            </a:rPr>
            <a:t>4,225</a:t>
          </a:r>
          <a:r>
            <a:rPr kumimoji="1" lang="ja-JP" altLang="en-US" sz="1300">
              <a:latin typeface="ＭＳ Ｐゴシック" panose="020B0600070205080204" pitchFamily="50" charset="-128"/>
              <a:ea typeface="ＭＳ Ｐゴシック" panose="020B0600070205080204" pitchFamily="50" charset="-128"/>
            </a:rPr>
            <a:t>円、商工費が七宝産業会館解体やキャッシュレスポイント還元事業の実施により</a:t>
          </a:r>
          <a:r>
            <a:rPr kumimoji="1" lang="en-US" altLang="ja-JP" sz="1300">
              <a:latin typeface="ＭＳ Ｐゴシック" panose="020B0600070205080204" pitchFamily="50" charset="-128"/>
              <a:ea typeface="ＭＳ Ｐゴシック" panose="020B0600070205080204" pitchFamily="50" charset="-128"/>
            </a:rPr>
            <a:t>4,258</a:t>
          </a:r>
          <a:r>
            <a:rPr kumimoji="1" lang="ja-JP" altLang="en-US" sz="1300">
              <a:latin typeface="ＭＳ Ｐゴシック" panose="020B0600070205080204" pitchFamily="50" charset="-128"/>
              <a:ea typeface="ＭＳ Ｐゴシック" panose="020B0600070205080204" pitchFamily="50" charset="-128"/>
            </a:rPr>
            <a:t>円、消防費が同報系防災行政無線整備の増額により</a:t>
          </a:r>
          <a:r>
            <a:rPr kumimoji="1" lang="en-US" altLang="ja-JP" sz="1300">
              <a:latin typeface="ＭＳ Ｐゴシック" panose="020B0600070205080204" pitchFamily="50" charset="-128"/>
              <a:ea typeface="ＭＳ Ｐゴシック" panose="020B0600070205080204" pitchFamily="50" charset="-128"/>
            </a:rPr>
            <a:t>3,215</a:t>
          </a:r>
          <a:r>
            <a:rPr kumimoji="1" lang="ja-JP" altLang="en-US" sz="1300">
              <a:latin typeface="ＭＳ Ｐゴシック" panose="020B0600070205080204" pitchFamily="50" charset="-128"/>
              <a:ea typeface="ＭＳ Ｐゴシック" panose="020B0600070205080204" pitchFamily="50" charset="-128"/>
            </a:rPr>
            <a:t>円増加している。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として、全国平均及び類似団体平均を下回っているのは、過剰な行政サービスを避け、選択と集中による予算配分を徹底してきた結果といえる。今後、社会保障費の増加や公共施設の老朽化対策により、各経費が増加していくことが予想されることから、各事業の更なる見直しを図り、バランスの良い行財政運営が持続できる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愛知県あま市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実質単年度収支は、昨年度に続きマイナスとなっている。地方特例交付金の増加により標準財政規模が増加したが、それ以上に社会保障費が増加したため、財政調整基金を取り崩したことによる。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一般財源の確保が厳しい状況や社会保障費の増額が続くことが予想されるため、引き続き事務事業の見直しを進め、自主財源確保を一層強化し、各種基金の運用を考慮した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愛知県あま市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連結実質赤字比率は、前年度から増加し、市営住宅管理事業特別会計を除く全会計において黒字であり赤字比率はない。</a:t>
          </a:r>
        </a:p>
        <a:p>
          <a:r>
            <a:rPr kumimoji="1" lang="ja-JP" altLang="en-US" sz="1400">
              <a:latin typeface="ＭＳ ゴシック" pitchFamily="49" charset="-128"/>
              <a:ea typeface="ＭＳ ゴシック" pitchFamily="49" charset="-128"/>
            </a:rPr>
            <a:t>　一般会計は、県税交付金及び地方特例交付金の増により、黒字額が増加した。</a:t>
          </a:r>
        </a:p>
        <a:p>
          <a:r>
            <a:rPr kumimoji="1" lang="ja-JP" altLang="en-US" sz="1400">
              <a:latin typeface="ＭＳ ゴシック" pitchFamily="49" charset="-128"/>
              <a:ea typeface="ＭＳ ゴシック" pitchFamily="49" charset="-128"/>
            </a:rPr>
            <a:t>　水道事業会計は翌年度に償還予定の投資有価証券を流動資産に振り替えたことにより、前年度より黒字額が増加した。</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38711183</v>
      </c>
      <c r="BO4" s="371"/>
      <c r="BP4" s="371"/>
      <c r="BQ4" s="371"/>
      <c r="BR4" s="371"/>
      <c r="BS4" s="371"/>
      <c r="BT4" s="371"/>
      <c r="BU4" s="372"/>
      <c r="BV4" s="370">
        <v>36439902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7.2</v>
      </c>
      <c r="CU4" s="377"/>
      <c r="CV4" s="377"/>
      <c r="CW4" s="377"/>
      <c r="CX4" s="377"/>
      <c r="CY4" s="377"/>
      <c r="CZ4" s="377"/>
      <c r="DA4" s="378"/>
      <c r="DB4" s="376">
        <v>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37205684</v>
      </c>
      <c r="BO5" s="408"/>
      <c r="BP5" s="408"/>
      <c r="BQ5" s="408"/>
      <c r="BR5" s="408"/>
      <c r="BS5" s="408"/>
      <c r="BT5" s="408"/>
      <c r="BU5" s="409"/>
      <c r="BV5" s="407">
        <v>35398350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94.9</v>
      </c>
      <c r="CU5" s="405"/>
      <c r="CV5" s="405"/>
      <c r="CW5" s="405"/>
      <c r="CX5" s="405"/>
      <c r="CY5" s="405"/>
      <c r="CZ5" s="405"/>
      <c r="DA5" s="406"/>
      <c r="DB5" s="404">
        <v>92.3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1505499</v>
      </c>
      <c r="BO6" s="408"/>
      <c r="BP6" s="408"/>
      <c r="BQ6" s="408"/>
      <c r="BR6" s="408"/>
      <c r="BS6" s="408"/>
      <c r="BT6" s="408"/>
      <c r="BU6" s="409"/>
      <c r="BV6" s="407">
        <v>1041552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95.4</v>
      </c>
      <c r="CU6" s="445"/>
      <c r="CV6" s="445"/>
      <c r="CW6" s="445"/>
      <c r="CX6" s="445"/>
      <c r="CY6" s="445"/>
      <c r="CZ6" s="445"/>
      <c r="DA6" s="446"/>
      <c r="DB6" s="444">
        <v>93.2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23543</v>
      </c>
      <c r="BO7" s="408"/>
      <c r="BP7" s="408"/>
      <c r="BQ7" s="408"/>
      <c r="BR7" s="408"/>
      <c r="BS7" s="408"/>
      <c r="BT7" s="408"/>
      <c r="BU7" s="409"/>
      <c r="BV7" s="407">
        <v>45864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20542564</v>
      </c>
      <c r="CU7" s="408"/>
      <c r="CV7" s="408"/>
      <c r="CW7" s="408"/>
      <c r="CX7" s="408"/>
      <c r="CY7" s="408"/>
      <c r="CZ7" s="408"/>
      <c r="DA7" s="409"/>
      <c r="DB7" s="407">
        <v>19860971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1481956</v>
      </c>
      <c r="BO8" s="408"/>
      <c r="BP8" s="408"/>
      <c r="BQ8" s="408"/>
      <c r="BR8" s="408"/>
      <c r="BS8" s="408"/>
      <c r="BT8" s="408"/>
      <c r="BU8" s="409"/>
      <c r="BV8" s="407">
        <v>995688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0.67</v>
      </c>
      <c r="CU8" s="448"/>
      <c r="CV8" s="448"/>
      <c r="CW8" s="448"/>
      <c r="CX8" s="448"/>
      <c r="CY8" s="448"/>
      <c r="CZ8" s="448"/>
      <c r="DA8" s="449"/>
      <c r="DB8" s="447">
        <v>0.68</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86126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486268</v>
      </c>
      <c r="BO9" s="408"/>
      <c r="BP9" s="408"/>
      <c r="BQ9" s="408"/>
      <c r="BR9" s="408"/>
      <c r="BS9" s="408"/>
      <c r="BT9" s="408"/>
      <c r="BU9" s="409"/>
      <c r="BV9" s="407">
        <v>-827746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7.7</v>
      </c>
      <c r="CU9" s="405"/>
      <c r="CV9" s="405"/>
      <c r="CW9" s="405"/>
      <c r="CX9" s="405"/>
      <c r="CY9" s="405"/>
      <c r="CZ9" s="405"/>
      <c r="DA9" s="406"/>
      <c r="DB9" s="404">
        <v>7.9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86898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1500324</v>
      </c>
      <c r="BO10" s="408"/>
      <c r="BP10" s="408"/>
      <c r="BQ10" s="408"/>
      <c r="BR10" s="408"/>
      <c r="BS10" s="408"/>
      <c r="BT10" s="408"/>
      <c r="BU10" s="409"/>
      <c r="BV10" s="407">
        <v>2394219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88393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2340848</v>
      </c>
      <c r="BO12" s="408"/>
      <c r="BP12" s="408"/>
      <c r="BQ12" s="408"/>
      <c r="BR12" s="408"/>
      <c r="BS12" s="408"/>
      <c r="BT12" s="408"/>
      <c r="BU12" s="409"/>
      <c r="BV12" s="407">
        <v>1841811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85169</v>
      </c>
      <c r="S13" s="492"/>
      <c r="T13" s="492"/>
      <c r="U13" s="492"/>
      <c r="V13" s="493"/>
      <c r="W13" s="423" t="s">
        <v>131</v>
      </c>
      <c r="X13" s="424"/>
      <c r="Y13" s="424"/>
      <c r="Z13" s="424"/>
      <c r="AA13" s="424"/>
      <c r="AB13" s="414"/>
      <c r="AC13" s="458">
        <v>546</v>
      </c>
      <c r="AD13" s="459"/>
      <c r="AE13" s="459"/>
      <c r="AF13" s="459"/>
      <c r="AG13" s="501"/>
      <c r="AH13" s="458">
        <v>630</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-354256</v>
      </c>
      <c r="BO13" s="408"/>
      <c r="BP13" s="408"/>
      <c r="BQ13" s="408"/>
      <c r="BR13" s="408"/>
      <c r="BS13" s="408"/>
      <c r="BT13" s="408"/>
      <c r="BU13" s="409"/>
      <c r="BV13" s="407">
        <v>-275338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6.2</v>
      </c>
      <c r="CU13" s="405"/>
      <c r="CV13" s="405"/>
      <c r="CW13" s="405"/>
      <c r="CX13" s="405"/>
      <c r="CY13" s="405"/>
      <c r="CZ13" s="405"/>
      <c r="DA13" s="406"/>
      <c r="DB13" s="404">
        <v>6.4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88756</v>
      </c>
      <c r="S14" s="492"/>
      <c r="T14" s="492"/>
      <c r="U14" s="492"/>
      <c r="V14" s="493"/>
      <c r="W14" s="397"/>
      <c r="X14" s="398"/>
      <c r="Y14" s="398"/>
      <c r="Z14" s="398"/>
      <c r="AA14" s="398"/>
      <c r="AB14" s="387"/>
      <c r="AC14" s="494">
        <v>1.4</v>
      </c>
      <c r="AD14" s="495"/>
      <c r="AE14" s="495"/>
      <c r="AF14" s="495"/>
      <c r="AG14" s="496"/>
      <c r="AH14" s="494">
        <v>1.6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65.3</v>
      </c>
      <c r="CU14" s="506"/>
      <c r="CV14" s="506"/>
      <c r="CW14" s="506"/>
      <c r="CX14" s="506"/>
      <c r="CY14" s="506"/>
      <c r="CZ14" s="506"/>
      <c r="DA14" s="507"/>
      <c r="DB14" s="505">
        <v>55.8</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85819</v>
      </c>
      <c r="S15" s="492"/>
      <c r="T15" s="492"/>
      <c r="U15" s="492"/>
      <c r="V15" s="493"/>
      <c r="W15" s="423" t="s">
        <v>137</v>
      </c>
      <c r="X15" s="424"/>
      <c r="Y15" s="424"/>
      <c r="Z15" s="424"/>
      <c r="AA15" s="424"/>
      <c r="AB15" s="414"/>
      <c r="AC15" s="458">
        <v>13321</v>
      </c>
      <c r="AD15" s="459"/>
      <c r="AE15" s="459"/>
      <c r="AF15" s="459"/>
      <c r="AG15" s="501"/>
      <c r="AH15" s="458">
        <v>13343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11453336</v>
      </c>
      <c r="BO15" s="371"/>
      <c r="BP15" s="371"/>
      <c r="BQ15" s="371"/>
      <c r="BR15" s="371"/>
      <c r="BS15" s="371"/>
      <c r="BT15" s="371"/>
      <c r="BU15" s="372"/>
      <c r="BV15" s="370">
        <v>11250648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33.1</v>
      </c>
      <c r="AD16" s="495"/>
      <c r="AE16" s="495"/>
      <c r="AF16" s="495"/>
      <c r="AG16" s="496"/>
      <c r="AH16" s="494">
        <v>34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17389512</v>
      </c>
      <c r="BO16" s="408"/>
      <c r="BP16" s="408"/>
      <c r="BQ16" s="408"/>
      <c r="BR16" s="408"/>
      <c r="BS16" s="408"/>
      <c r="BT16" s="408"/>
      <c r="BU16" s="409"/>
      <c r="BV16" s="407">
        <v>16687784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26388</v>
      </c>
      <c r="AD17" s="459"/>
      <c r="AE17" s="459"/>
      <c r="AF17" s="459"/>
      <c r="AG17" s="501"/>
      <c r="AH17" s="458">
        <v>25305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14495299</v>
      </c>
      <c r="BO17" s="408"/>
      <c r="BP17" s="408"/>
      <c r="BQ17" s="408"/>
      <c r="BR17" s="408"/>
      <c r="BS17" s="408"/>
      <c r="BT17" s="408"/>
      <c r="BU17" s="409"/>
      <c r="BV17" s="407">
        <v>14217778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27.49</v>
      </c>
      <c r="M18" s="531"/>
      <c r="N18" s="531"/>
      <c r="O18" s="531"/>
      <c r="P18" s="531"/>
      <c r="Q18" s="531"/>
      <c r="R18" s="532"/>
      <c r="S18" s="532"/>
      <c r="T18" s="532"/>
      <c r="U18" s="532"/>
      <c r="V18" s="533"/>
      <c r="W18" s="425"/>
      <c r="X18" s="426"/>
      <c r="Y18" s="426"/>
      <c r="Z18" s="426"/>
      <c r="AA18" s="426"/>
      <c r="AB18" s="417"/>
      <c r="AC18" s="534">
        <v>65.599999999999994</v>
      </c>
      <c r="AD18" s="535"/>
      <c r="AE18" s="535"/>
      <c r="AF18" s="535"/>
      <c r="AG18" s="536"/>
      <c r="AH18" s="534">
        <v>64.400000000000006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20022812</v>
      </c>
      <c r="BO18" s="408"/>
      <c r="BP18" s="408"/>
      <c r="BQ18" s="408"/>
      <c r="BR18" s="408"/>
      <c r="BS18" s="408"/>
      <c r="BT18" s="408"/>
      <c r="BU18" s="409"/>
      <c r="BV18" s="407">
        <v>18574703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3133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26881178</v>
      </c>
      <c r="BO19" s="408"/>
      <c r="BP19" s="408"/>
      <c r="BQ19" s="408"/>
      <c r="BR19" s="408"/>
      <c r="BS19" s="408"/>
      <c r="BT19" s="408"/>
      <c r="BU19" s="409"/>
      <c r="BV19" s="407">
        <v>25699868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34041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27502542</v>
      </c>
      <c r="BO22" s="371"/>
      <c r="BP22" s="371"/>
      <c r="BQ22" s="371"/>
      <c r="BR22" s="371"/>
      <c r="BS22" s="371"/>
      <c r="BT22" s="371"/>
      <c r="BU22" s="372"/>
      <c r="BV22" s="370">
        <v>27438315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23105223</v>
      </c>
      <c r="BO23" s="408"/>
      <c r="BP23" s="408"/>
      <c r="BQ23" s="408"/>
      <c r="BR23" s="408"/>
      <c r="BS23" s="408"/>
      <c r="BT23" s="408"/>
      <c r="BU23" s="409"/>
      <c r="BV23" s="407">
        <v>23806815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9350</v>
      </c>
      <c r="R24" s="459"/>
      <c r="S24" s="459"/>
      <c r="T24" s="459"/>
      <c r="U24" s="459"/>
      <c r="V24" s="501"/>
      <c r="W24" s="553"/>
      <c r="X24" s="554"/>
      <c r="Y24" s="555"/>
      <c r="Z24" s="457" t="s">
        <v>162</v>
      </c>
      <c r="AA24" s="437"/>
      <c r="AB24" s="437"/>
      <c r="AC24" s="437"/>
      <c r="AD24" s="437"/>
      <c r="AE24" s="437"/>
      <c r="AF24" s="437"/>
      <c r="AG24" s="438"/>
      <c r="AH24" s="458">
        <v>501</v>
      </c>
      <c r="AI24" s="459"/>
      <c r="AJ24" s="459"/>
      <c r="AK24" s="459"/>
      <c r="AL24" s="501"/>
      <c r="AM24" s="458">
        <v>1499493</v>
      </c>
      <c r="AN24" s="459"/>
      <c r="AO24" s="459"/>
      <c r="AP24" s="459"/>
      <c r="AQ24" s="459"/>
      <c r="AR24" s="501"/>
      <c r="AS24" s="458">
        <v>2993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17334275</v>
      </c>
      <c r="BO24" s="408"/>
      <c r="BP24" s="408"/>
      <c r="BQ24" s="408"/>
      <c r="BR24" s="408"/>
      <c r="BS24" s="408"/>
      <c r="BT24" s="408"/>
      <c r="BU24" s="409"/>
      <c r="BV24" s="407">
        <v>16089524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7530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2944633</v>
      </c>
      <c r="BO25" s="371"/>
      <c r="BP25" s="371"/>
      <c r="BQ25" s="371"/>
      <c r="BR25" s="371"/>
      <c r="BS25" s="371"/>
      <c r="BT25" s="371"/>
      <c r="BU25" s="372"/>
      <c r="BV25" s="370">
        <v>4036482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6730</v>
      </c>
      <c r="R26" s="459"/>
      <c r="S26" s="459"/>
      <c r="T26" s="459"/>
      <c r="U26" s="459"/>
      <c r="V26" s="501"/>
      <c r="W26" s="553"/>
      <c r="X26" s="554"/>
      <c r="Y26" s="555"/>
      <c r="Z26" s="457" t="s">
        <v>168</v>
      </c>
      <c r="AA26" s="559"/>
      <c r="AB26" s="559"/>
      <c r="AC26" s="559"/>
      <c r="AD26" s="559"/>
      <c r="AE26" s="559"/>
      <c r="AF26" s="559"/>
      <c r="AG26" s="560"/>
      <c r="AH26" s="458">
        <v>9</v>
      </c>
      <c r="AI26" s="459"/>
      <c r="AJ26" s="459"/>
      <c r="AK26" s="459"/>
      <c r="AL26" s="501"/>
      <c r="AM26" s="458">
        <v>21726</v>
      </c>
      <c r="AN26" s="459"/>
      <c r="AO26" s="459"/>
      <c r="AP26" s="459"/>
      <c r="AQ26" s="459"/>
      <c r="AR26" s="501"/>
      <c r="AS26" s="458">
        <v>2414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5180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4520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3557529</v>
      </c>
      <c r="BO28" s="371"/>
      <c r="BP28" s="371"/>
      <c r="BQ28" s="371"/>
      <c r="BR28" s="371"/>
      <c r="BS28" s="371"/>
      <c r="BT28" s="371"/>
      <c r="BU28" s="372"/>
      <c r="BV28" s="370">
        <v>4398053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20</v>
      </c>
      <c r="M29" s="459"/>
      <c r="N29" s="459"/>
      <c r="O29" s="459"/>
      <c r="P29" s="501"/>
      <c r="Q29" s="458">
        <v>4060</v>
      </c>
      <c r="R29" s="459"/>
      <c r="S29" s="459"/>
      <c r="T29" s="459"/>
      <c r="U29" s="459"/>
      <c r="V29" s="501"/>
      <c r="W29" s="556"/>
      <c r="X29" s="557"/>
      <c r="Y29" s="558"/>
      <c r="Z29" s="457" t="s">
        <v>177</v>
      </c>
      <c r="AA29" s="437"/>
      <c r="AB29" s="437"/>
      <c r="AC29" s="437"/>
      <c r="AD29" s="437"/>
      <c r="AE29" s="437"/>
      <c r="AF29" s="437"/>
      <c r="AG29" s="438"/>
      <c r="AH29" s="458">
        <v>501</v>
      </c>
      <c r="AI29" s="459"/>
      <c r="AJ29" s="459"/>
      <c r="AK29" s="459"/>
      <c r="AL29" s="501"/>
      <c r="AM29" s="458">
        <v>1499493</v>
      </c>
      <c r="AN29" s="459"/>
      <c r="AO29" s="459"/>
      <c r="AP29" s="459"/>
      <c r="AQ29" s="459"/>
      <c r="AR29" s="501"/>
      <c r="AS29" s="458">
        <v>2993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384269</v>
      </c>
      <c r="BO29" s="408"/>
      <c r="BP29" s="408"/>
      <c r="BQ29" s="408"/>
      <c r="BR29" s="408"/>
      <c r="BS29" s="408"/>
      <c r="BT29" s="408"/>
      <c r="BU29" s="409"/>
      <c r="BV29" s="407">
        <v>421405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1259773</v>
      </c>
      <c r="BO30" s="527"/>
      <c r="BP30" s="527"/>
      <c r="BQ30" s="527"/>
      <c r="BR30" s="527"/>
      <c r="BS30" s="527"/>
      <c r="BT30" s="527"/>
      <c r="BU30" s="528"/>
      <c r="BV30" s="526">
        <v>1390966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五条広域事務組合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市営住宅管理事業特別会計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簡易水道事業会計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海部東部消防組合（一般会計）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海部地区急病診療所組合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9</v>
      </c>
      <c r="AN37" s="597"/>
      <c r="AO37" s="598" t="str">
        <f>IF('各会計、関係団体の財政状況及び健全化判断比率'!B34="","",'各会計、関係団体の財政状況及び健全化判断比率'!B34)</f>
        <v>下水道事業会計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海部地区水防事務組合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海部地区環境事務組合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愛知県後期高齢者医療広域連合（一般会計）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愛知県後期高齢者医療広域連合（特別会計）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愛知県市町村職員退職手当連合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WDK9Ynxc2ItlVD8vKcZfS64tBb4f7QnEmcqiP/ZDYmha3vnjOt6IQL9hejt9RQByv2LE4sRl7vR4tyDdrkgcmA==" saltValue="ehoiLvC/kVIKY4dtPBrp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130" zoomScaleNormal="13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535</v>
      </c>
      <c r="D34" s="1151"/>
      <c r="E34" s="1152"/>
      <c r="F34" s="32">
        <v>0.02</v>
      </c>
      <c r="G34" s="33">
        <v>0.01</v>
      </c>
      <c r="H34" s="33">
        <v>0</v>
      </c>
      <c r="I34" s="33">
        <v>0</v>
      </c>
      <c r="J34" s="34" t="s">
        <v>536</v>
      </c>
      <c r="K34" s="22"/>
      <c r="L34" s="22"/>
      <c r="M34" s="22"/>
      <c r="N34" s="22"/>
      <c r="O34" s="22"/>
      <c r="P34" s="22"/>
    </row>
    <row r="35" spans="1:16" ht="39" customHeight="1" x14ac:dyDescent="0.2">
      <c r="A35" s="22"/>
      <c r="B35" s="35"/>
      <c r="C35" s="1145" t="s">
        <v>537</v>
      </c>
      <c r="D35" s="1146"/>
      <c r="E35" s="1147"/>
      <c r="F35" s="36">
        <v>3.07</v>
      </c>
      <c r="G35" s="37">
        <v>7.62</v>
      </c>
      <c r="H35" s="37">
        <v>9.3800000000000008</v>
      </c>
      <c r="I35" s="37">
        <v>5.01</v>
      </c>
      <c r="J35" s="38">
        <v>7.21</v>
      </c>
      <c r="K35" s="22"/>
      <c r="L35" s="22"/>
      <c r="M35" s="22"/>
      <c r="N35" s="22"/>
      <c r="O35" s="22"/>
      <c r="P35" s="22"/>
    </row>
    <row r="36" spans="1:16" ht="39" customHeight="1" x14ac:dyDescent="0.2">
      <c r="A36" s="22"/>
      <c r="B36" s="35"/>
      <c r="C36" s="1145" t="s">
        <v>538</v>
      </c>
      <c r="D36" s="1146"/>
      <c r="E36" s="1147"/>
      <c r="F36" s="36">
        <v>3.57</v>
      </c>
      <c r="G36" s="37">
        <v>3.15</v>
      </c>
      <c r="H36" s="37">
        <v>3.07</v>
      </c>
      <c r="I36" s="37">
        <v>2.58</v>
      </c>
      <c r="J36" s="38">
        <v>2.87</v>
      </c>
      <c r="K36" s="22"/>
      <c r="L36" s="22"/>
      <c r="M36" s="22"/>
      <c r="N36" s="22"/>
      <c r="O36" s="22"/>
      <c r="P36" s="22"/>
    </row>
    <row r="37" spans="1:16" ht="39" customHeight="1" x14ac:dyDescent="0.2">
      <c r="A37" s="22"/>
      <c r="B37" s="35"/>
      <c r="C37" s="1145" t="s">
        <v>539</v>
      </c>
      <c r="D37" s="1146"/>
      <c r="E37" s="1147"/>
      <c r="F37" s="36">
        <v>1.22</v>
      </c>
      <c r="G37" s="37">
        <v>1.56</v>
      </c>
      <c r="H37" s="37">
        <v>2.0699999999999998</v>
      </c>
      <c r="I37" s="37">
        <v>2.33</v>
      </c>
      <c r="J37" s="38">
        <v>2.41</v>
      </c>
      <c r="K37" s="22"/>
      <c r="L37" s="22"/>
      <c r="M37" s="22"/>
      <c r="N37" s="22"/>
      <c r="O37" s="22"/>
      <c r="P37" s="22"/>
    </row>
    <row r="38" spans="1:16" ht="39" customHeight="1" x14ac:dyDescent="0.2">
      <c r="A38" s="22"/>
      <c r="B38" s="35"/>
      <c r="C38" s="1145" t="s">
        <v>540</v>
      </c>
      <c r="D38" s="1146"/>
      <c r="E38" s="1147"/>
      <c r="F38" s="36">
        <v>1.66</v>
      </c>
      <c r="G38" s="37">
        <v>1.69</v>
      </c>
      <c r="H38" s="37">
        <v>1.73</v>
      </c>
      <c r="I38" s="37">
        <v>1.79</v>
      </c>
      <c r="J38" s="38">
        <v>1.8</v>
      </c>
      <c r="K38" s="22"/>
      <c r="L38" s="22"/>
      <c r="M38" s="22"/>
      <c r="N38" s="22"/>
      <c r="O38" s="22"/>
      <c r="P38" s="22"/>
    </row>
    <row r="39" spans="1:16" ht="39" customHeight="1" x14ac:dyDescent="0.2">
      <c r="A39" s="22"/>
      <c r="B39" s="35"/>
      <c r="C39" s="1145" t="s">
        <v>541</v>
      </c>
      <c r="D39" s="1146"/>
      <c r="E39" s="1147"/>
      <c r="F39" s="36">
        <v>1.04</v>
      </c>
      <c r="G39" s="37">
        <v>1.25</v>
      </c>
      <c r="H39" s="37">
        <v>0.63</v>
      </c>
      <c r="I39" s="37">
        <v>0.7</v>
      </c>
      <c r="J39" s="38">
        <v>1.43</v>
      </c>
      <c r="K39" s="22"/>
      <c r="L39" s="22"/>
      <c r="M39" s="22"/>
      <c r="N39" s="22"/>
      <c r="O39" s="22"/>
      <c r="P39" s="22"/>
    </row>
    <row r="40" spans="1:16" ht="39" customHeight="1" x14ac:dyDescent="0.2">
      <c r="A40" s="22"/>
      <c r="B40" s="35"/>
      <c r="C40" s="1145" t="s">
        <v>542</v>
      </c>
      <c r="D40" s="1146"/>
      <c r="E40" s="1147"/>
      <c r="F40" s="36">
        <v>0.4</v>
      </c>
      <c r="G40" s="37">
        <v>0.42</v>
      </c>
      <c r="H40" s="37">
        <v>0.28999999999999998</v>
      </c>
      <c r="I40" s="37">
        <v>0.32</v>
      </c>
      <c r="J40" s="38">
        <v>0.41</v>
      </c>
      <c r="K40" s="22"/>
      <c r="L40" s="22"/>
      <c r="M40" s="22"/>
      <c r="N40" s="22"/>
      <c r="O40" s="22"/>
      <c r="P40" s="22"/>
    </row>
    <row r="41" spans="1:16" ht="39" customHeight="1" x14ac:dyDescent="0.2">
      <c r="A41" s="22"/>
      <c r="B41" s="35"/>
      <c r="C41" s="1145" t="s">
        <v>543</v>
      </c>
      <c r="D41" s="1146"/>
      <c r="E41" s="1147"/>
      <c r="F41" s="36">
        <v>7.0000000000000007E-2</v>
      </c>
      <c r="G41" s="37">
        <v>0.12</v>
      </c>
      <c r="H41" s="37">
        <v>0.14000000000000001</v>
      </c>
      <c r="I41" s="37">
        <v>0.12</v>
      </c>
      <c r="J41" s="38">
        <v>0.13</v>
      </c>
      <c r="K41" s="22"/>
      <c r="L41" s="22"/>
      <c r="M41" s="22"/>
      <c r="N41" s="22"/>
      <c r="O41" s="22"/>
      <c r="P41" s="22"/>
    </row>
    <row r="42" spans="1:16" ht="39" customHeight="1" x14ac:dyDescent="0.2">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545</v>
      </c>
      <c r="D43" s="1149"/>
      <c r="E43" s="1150"/>
      <c r="F43" s="41">
        <v>0.09</v>
      </c>
      <c r="G43" s="42">
        <v>0.1</v>
      </c>
      <c r="H43" s="42">
        <v>0.16</v>
      </c>
      <c r="I43" s="42">
        <v>0.05</v>
      </c>
      <c r="J43" s="43">
        <v>0.04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WRtrzsOgncItnnS85Ra8gq2SHW0hSi3mSGbEumxqHgRmHQhc5gI7KBaLAkrNCLLYX2Te+IBYc/r/oPSWnF5cg==" saltValue="NHqi3ckUZbxoiBtGFAXG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2061</v>
      </c>
      <c r="L45" s="60">
        <v>2141</v>
      </c>
      <c r="M45" s="60">
        <v>2121</v>
      </c>
      <c r="N45" s="60">
        <v>2030</v>
      </c>
      <c r="O45" s="61">
        <v>2075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776</v>
      </c>
      <c r="L48" s="64">
        <v>890</v>
      </c>
      <c r="M48" s="64">
        <v>857</v>
      </c>
      <c r="N48" s="64">
        <v>892</v>
      </c>
      <c r="O48" s="65">
        <v>932</v>
      </c>
      <c r="P48" s="48"/>
      <c r="Q48" s="48"/>
      <c r="R48" s="48"/>
      <c r="S48" s="48"/>
      <c r="T48" s="48"/>
      <c r="U48" s="48"/>
    </row>
    <row r="49" spans="1:21" ht="30.75" customHeight="1" x14ac:dyDescent="0.2">
      <c r="A49" s="48"/>
      <c r="B49" s="1155"/>
      <c r="C49" s="1156"/>
      <c r="D49" s="62"/>
      <c r="E49" s="1161" t="s">
        <v>14</v>
      </c>
      <c r="F49" s="1161"/>
      <c r="G49" s="1161"/>
      <c r="H49" s="1161"/>
      <c r="I49" s="1161"/>
      <c r="J49" s="1162"/>
      <c r="K49" s="63">
        <v>67</v>
      </c>
      <c r="L49" s="64">
        <v>61</v>
      </c>
      <c r="M49" s="64">
        <v>75</v>
      </c>
      <c r="N49" s="64">
        <v>85</v>
      </c>
      <c r="O49" s="65">
        <v>155</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1850</v>
      </c>
      <c r="L52" s="64">
        <v>1860</v>
      </c>
      <c r="M52" s="64">
        <v>1939</v>
      </c>
      <c r="N52" s="64">
        <v>1951</v>
      </c>
      <c r="O52" s="65">
        <v>1959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1054</v>
      </c>
      <c r="L53" s="69">
        <v>1232</v>
      </c>
      <c r="M53" s="69">
        <v>1114</v>
      </c>
      <c r="N53" s="69">
        <v>1056</v>
      </c>
      <c r="O53" s="70">
        <v>1203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551</v>
      </c>
      <c r="L58" s="84" t="s">
        <v>551</v>
      </c>
      <c r="M58" s="84" t="s">
        <v>551</v>
      </c>
      <c r="N58" s="84" t="s">
        <v>551</v>
      </c>
      <c r="O58" s="85" t="s">
        <v>551</v>
      </c>
    </row>
    <row r="59" spans="1:21" ht="31.5" customHeight="1" x14ac:dyDescent="0.2">
      <c r="B59" s="1171"/>
      <c r="C59" s="1172"/>
      <c r="D59" s="1178" t="s">
        <v>26</v>
      </c>
      <c r="E59" s="1179"/>
      <c r="F59" s="1179"/>
      <c r="G59" s="1179"/>
      <c r="H59" s="1179"/>
      <c r="I59" s="1179"/>
      <c r="J59" s="1180"/>
      <c r="K59" s="86" t="s">
        <v>551</v>
      </c>
      <c r="L59" s="87" t="s">
        <v>551</v>
      </c>
      <c r="M59" s="87" t="s">
        <v>551</v>
      </c>
      <c r="N59" s="87" t="s">
        <v>551</v>
      </c>
      <c r="O59" s="88" t="s">
        <v>551</v>
      </c>
    </row>
    <row r="60" spans="1:21" ht="31.5" customHeight="1" thickBot="1" x14ac:dyDescent="0.25">
      <c r="B60" s="1173"/>
      <c r="C60" s="1174"/>
      <c r="D60" s="1181" t="s">
        <v>27</v>
      </c>
      <c r="E60" s="1182"/>
      <c r="F60" s="1182"/>
      <c r="G60" s="1182"/>
      <c r="H60" s="1182"/>
      <c r="I60" s="1182"/>
      <c r="J60" s="1183"/>
      <c r="K60" s="89" t="s">
        <v>551</v>
      </c>
      <c r="L60" s="90" t="s">
        <v>551</v>
      </c>
      <c r="M60" s="90" t="s">
        <v>551</v>
      </c>
      <c r="N60" s="90" t="s">
        <v>551</v>
      </c>
      <c r="O60" s="91" t="s">
        <v>551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EhXrnqMyLBxb4Fo1+HKRJru4g+aOdTR+7Q7jg+qILLe1o3dmwTzIfNfnZxqfBKfzxIQ+oSvHb82ixzdQGJDTQ==" saltValue="SDtQOLIRcgUP2ge/tC/k4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22688</v>
      </c>
      <c r="J41" s="344">
        <v>24137</v>
      </c>
      <c r="K41" s="344">
        <v>27517</v>
      </c>
      <c r="L41" s="344">
        <v>27438</v>
      </c>
      <c r="M41" s="345">
        <v>27503</v>
      </c>
    </row>
    <row r="42" spans="2:13" ht="27.75" customHeight="1" x14ac:dyDescent="0.2">
      <c r="B42" s="1186"/>
      <c r="C42" s="1187"/>
      <c r="D42" s="106"/>
      <c r="E42" s="1192" t="s">
        <v>32</v>
      </c>
      <c r="F42" s="1192"/>
      <c r="G42" s="1192"/>
      <c r="H42" s="1193"/>
      <c r="I42" s="346" t="s">
        <v>489</v>
      </c>
      <c r="J42" s="347" t="s">
        <v>489</v>
      </c>
      <c r="K42" s="347" t="s">
        <v>489</v>
      </c>
      <c r="L42" s="347" t="s">
        <v>489</v>
      </c>
      <c r="M42" s="348" t="s">
        <v>489</v>
      </c>
    </row>
    <row r="43" spans="2:13" ht="27.75" customHeight="1" x14ac:dyDescent="0.2">
      <c r="B43" s="1186"/>
      <c r="C43" s="1187"/>
      <c r="D43" s="106"/>
      <c r="E43" s="1192" t="s">
        <v>33</v>
      </c>
      <c r="F43" s="1192"/>
      <c r="G43" s="1192"/>
      <c r="H43" s="1193"/>
      <c r="I43" s="346">
        <v>14193</v>
      </c>
      <c r="J43" s="347">
        <v>14241</v>
      </c>
      <c r="K43" s="347">
        <v>14477</v>
      </c>
      <c r="L43" s="347">
        <v>14467</v>
      </c>
      <c r="M43" s="348">
        <v>14230</v>
      </c>
    </row>
    <row r="44" spans="2:13" ht="27.75" customHeight="1" x14ac:dyDescent="0.2">
      <c r="B44" s="1186"/>
      <c r="C44" s="1187"/>
      <c r="D44" s="106"/>
      <c r="E44" s="1192" t="s">
        <v>34</v>
      </c>
      <c r="F44" s="1192"/>
      <c r="G44" s="1192"/>
      <c r="H44" s="1193"/>
      <c r="I44" s="346">
        <v>1694</v>
      </c>
      <c r="J44" s="347">
        <v>1720</v>
      </c>
      <c r="K44" s="347">
        <v>1665</v>
      </c>
      <c r="L44" s="347">
        <v>1564</v>
      </c>
      <c r="M44" s="348">
        <v>1644</v>
      </c>
    </row>
    <row r="45" spans="2:13" ht="27.75" customHeight="1" x14ac:dyDescent="0.2">
      <c r="B45" s="1186"/>
      <c r="C45" s="1187"/>
      <c r="D45" s="106"/>
      <c r="E45" s="1192" t="s">
        <v>35</v>
      </c>
      <c r="F45" s="1192"/>
      <c r="G45" s="1192"/>
      <c r="H45" s="1193"/>
      <c r="I45" s="346">
        <v>905</v>
      </c>
      <c r="J45" s="347">
        <v>1044</v>
      </c>
      <c r="K45" s="347">
        <v>989</v>
      </c>
      <c r="L45" s="347">
        <v>1016</v>
      </c>
      <c r="M45" s="348">
        <v>1022</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7124</v>
      </c>
      <c r="J50" s="347">
        <v>7206</v>
      </c>
      <c r="K50" s="347">
        <v>7262</v>
      </c>
      <c r="L50" s="347">
        <v>7459</v>
      </c>
      <c r="M50" s="348">
        <v>6318</v>
      </c>
    </row>
    <row r="51" spans="2:13" ht="27.75" customHeight="1" x14ac:dyDescent="0.2">
      <c r="B51" s="1186"/>
      <c r="C51" s="1187"/>
      <c r="D51" s="106"/>
      <c r="E51" s="1192" t="s">
        <v>42</v>
      </c>
      <c r="F51" s="1192"/>
      <c r="G51" s="1192"/>
      <c r="H51" s="1193"/>
      <c r="I51" s="346" t="s">
        <v>489</v>
      </c>
      <c r="J51" s="347" t="s">
        <v>489</v>
      </c>
      <c r="K51" s="347" t="s">
        <v>489</v>
      </c>
      <c r="L51" s="347" t="s">
        <v>489</v>
      </c>
      <c r="M51" s="348" t="s">
        <v>489</v>
      </c>
    </row>
    <row r="52" spans="2:13" ht="27.75" customHeight="1" x14ac:dyDescent="0.2">
      <c r="B52" s="1188"/>
      <c r="C52" s="1189"/>
      <c r="D52" s="106"/>
      <c r="E52" s="1192" t="s">
        <v>43</v>
      </c>
      <c r="F52" s="1192"/>
      <c r="G52" s="1192"/>
      <c r="H52" s="1193"/>
      <c r="I52" s="346">
        <v>25685</v>
      </c>
      <c r="J52" s="347">
        <v>26182</v>
      </c>
      <c r="K52" s="347">
        <v>27664</v>
      </c>
      <c r="L52" s="347">
        <v>27018</v>
      </c>
      <c r="M52" s="348">
        <v>25935</v>
      </c>
    </row>
    <row r="53" spans="2:13" ht="27.75" customHeight="1" thickBot="1" x14ac:dyDescent="0.25">
      <c r="B53" s="1199" t="s">
        <v>19</v>
      </c>
      <c r="C53" s="1200"/>
      <c r="D53" s="110"/>
      <c r="E53" s="1201" t="s">
        <v>44</v>
      </c>
      <c r="F53" s="1201"/>
      <c r="G53" s="1201"/>
      <c r="H53" s="1202"/>
      <c r="I53" s="349">
        <v>6670</v>
      </c>
      <c r="J53" s="350">
        <v>7754</v>
      </c>
      <c r="K53" s="350">
        <v>9722</v>
      </c>
      <c r="L53" s="350">
        <v>10009</v>
      </c>
      <c r="M53" s="351">
        <v>12145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oLSeRR6VxLRyd1gy9gv1Eha3JBucH6huoq2v1SJKAItu98OjSBdsdYbxr+8AEaWQOY0tnGpWGKHQ2oQni0F2g==" saltValue="mDzDXnqdjAwOb8LmOLvc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3846</v>
      </c>
      <c r="G55" s="352">
        <v>4398</v>
      </c>
      <c r="H55" s="353">
        <v>3558</v>
      </c>
    </row>
    <row r="56" spans="2:8" ht="52.5" customHeight="1" x14ac:dyDescent="0.2">
      <c r="B56" s="122"/>
      <c r="C56" s="1213" t="s">
        <v>47</v>
      </c>
      <c r="D56" s="1213"/>
      <c r="E56" s="1214"/>
      <c r="F56" s="354">
        <v>421</v>
      </c>
      <c r="G56" s="354">
        <v>421</v>
      </c>
      <c r="H56" s="355">
        <v>384</v>
      </c>
    </row>
    <row r="57" spans="2:8" ht="53.25" customHeight="1" x14ac:dyDescent="0.2">
      <c r="B57" s="122"/>
      <c r="C57" s="1215" t="s">
        <v>48</v>
      </c>
      <c r="D57" s="1215"/>
      <c r="E57" s="1216"/>
      <c r="F57" s="356">
        <v>1685</v>
      </c>
      <c r="G57" s="356">
        <v>1391</v>
      </c>
      <c r="H57" s="357">
        <v>1260</v>
      </c>
    </row>
    <row r="58" spans="2:8" ht="45.75" customHeight="1" x14ac:dyDescent="0.2">
      <c r="B58" s="123"/>
      <c r="C58" s="1203" t="s">
        <v>560</v>
      </c>
      <c r="D58" s="1204"/>
      <c r="E58" s="1205"/>
      <c r="F58" s="358">
        <v>722</v>
      </c>
      <c r="G58" s="358">
        <v>722</v>
      </c>
      <c r="H58" s="359">
        <v>722</v>
      </c>
    </row>
    <row r="59" spans="2:8" ht="45.75" customHeight="1" x14ac:dyDescent="0.2">
      <c r="B59" s="123"/>
      <c r="C59" s="1203" t="s">
        <v>561</v>
      </c>
      <c r="D59" s="1204"/>
      <c r="E59" s="1205"/>
      <c r="F59" s="358">
        <v>312</v>
      </c>
      <c r="G59" s="358">
        <v>294</v>
      </c>
      <c r="H59" s="359">
        <v>294</v>
      </c>
    </row>
    <row r="60" spans="2:8" ht="45.75" customHeight="1" x14ac:dyDescent="0.2">
      <c r="B60" s="123"/>
      <c r="C60" s="1203" t="s">
        <v>562</v>
      </c>
      <c r="D60" s="1204"/>
      <c r="E60" s="1205"/>
      <c r="F60" s="358">
        <v>215</v>
      </c>
      <c r="G60" s="358">
        <v>206</v>
      </c>
      <c r="H60" s="359">
        <v>147</v>
      </c>
    </row>
    <row r="61" spans="2:8" ht="45.75" customHeight="1" x14ac:dyDescent="0.2">
      <c r="B61" s="123"/>
      <c r="C61" s="1203" t="s">
        <v>563</v>
      </c>
      <c r="D61" s="1204"/>
      <c r="E61" s="1205"/>
      <c r="F61" s="358">
        <v>430</v>
      </c>
      <c r="G61" s="358">
        <v>167</v>
      </c>
      <c r="H61" s="359">
        <v>95</v>
      </c>
    </row>
    <row r="62" spans="2:8" ht="45.75" customHeight="1" thickBot="1" x14ac:dyDescent="0.25">
      <c r="B62" s="124"/>
      <c r="C62" s="1206" t="s">
        <v>564</v>
      </c>
      <c r="D62" s="1207"/>
      <c r="E62" s="1208"/>
      <c r="F62" s="360">
        <v>6</v>
      </c>
      <c r="G62" s="360">
        <v>2</v>
      </c>
      <c r="H62" s="361">
        <v>2</v>
      </c>
    </row>
    <row r="63" spans="2:8" ht="52.5" customHeight="1" thickBot="1" x14ac:dyDescent="0.25">
      <c r="B63" s="125"/>
      <c r="C63" s="1209" t="s">
        <v>49</v>
      </c>
      <c r="D63" s="1209"/>
      <c r="E63" s="1210"/>
      <c r="F63" s="362">
        <v>5952</v>
      </c>
      <c r="G63" s="362">
        <v>6210</v>
      </c>
      <c r="H63" s="363">
        <v>5202</v>
      </c>
    </row>
    <row r="64" spans="2:8" ht="13" x14ac:dyDescent="0.2"/>
  </sheetData>
  <sheetProtection algorithmName="SHA-512" hashValue="j993fTxXW1JvLMa/kJUZ5t851fIoDSSe3cnZTr5zhKbsxmW0C+oleLhC8wqqRAPOa4aIMbbPm6tdxYWj9BqZuw==" saltValue="kC4q/1BuLSp3vTGH/06/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42095</v>
      </c>
      <c r="E3" s="144"/>
      <c r="F3" s="145">
        <v>63812</v>
      </c>
      <c r="G3" s="146"/>
      <c r="H3" s="147"/>
    </row>
    <row r="4" spans="1:8" x14ac:dyDescent="0.2">
      <c r="A4" s="148"/>
      <c r="B4" s="149"/>
      <c r="C4" s="150"/>
      <c r="D4" s="151">
        <v>30834</v>
      </c>
      <c r="E4" s="152"/>
      <c r="F4" s="153">
        <v>33848</v>
      </c>
      <c r="G4" s="154"/>
      <c r="H4" s="155"/>
    </row>
    <row r="5" spans="1:8" x14ac:dyDescent="0.2">
      <c r="A5" s="136" t="s">
        <v>521</v>
      </c>
      <c r="B5" s="141"/>
      <c r="C5" s="142"/>
      <c r="D5" s="143">
        <v>41952</v>
      </c>
      <c r="E5" s="144"/>
      <c r="F5" s="145">
        <v>54225</v>
      </c>
      <c r="G5" s="146"/>
      <c r="H5" s="147"/>
    </row>
    <row r="6" spans="1:8" x14ac:dyDescent="0.2">
      <c r="A6" s="148"/>
      <c r="B6" s="149"/>
      <c r="C6" s="150"/>
      <c r="D6" s="151">
        <v>31812</v>
      </c>
      <c r="E6" s="152"/>
      <c r="F6" s="153">
        <v>27337</v>
      </c>
      <c r="G6" s="154"/>
      <c r="H6" s="155"/>
    </row>
    <row r="7" spans="1:8" x14ac:dyDescent="0.2">
      <c r="A7" s="136" t="s">
        <v>522</v>
      </c>
      <c r="B7" s="141"/>
      <c r="C7" s="142"/>
      <c r="D7" s="143">
        <v>80689</v>
      </c>
      <c r="E7" s="144"/>
      <c r="F7" s="145">
        <v>54016</v>
      </c>
      <c r="G7" s="146"/>
      <c r="H7" s="147"/>
    </row>
    <row r="8" spans="1:8" x14ac:dyDescent="0.2">
      <c r="A8" s="148"/>
      <c r="B8" s="149"/>
      <c r="C8" s="150"/>
      <c r="D8" s="151">
        <v>69855</v>
      </c>
      <c r="E8" s="152"/>
      <c r="F8" s="153">
        <v>28078</v>
      </c>
      <c r="G8" s="154"/>
      <c r="H8" s="155"/>
    </row>
    <row r="9" spans="1:8" x14ac:dyDescent="0.2">
      <c r="A9" s="136" t="s">
        <v>523</v>
      </c>
      <c r="B9" s="141"/>
      <c r="C9" s="142"/>
      <c r="D9" s="143">
        <v>35748</v>
      </c>
      <c r="E9" s="144"/>
      <c r="F9" s="145">
        <v>52786</v>
      </c>
      <c r="G9" s="146"/>
      <c r="H9" s="147"/>
    </row>
    <row r="10" spans="1:8" x14ac:dyDescent="0.2">
      <c r="A10" s="148"/>
      <c r="B10" s="149"/>
      <c r="C10" s="150"/>
      <c r="D10" s="151">
        <v>17038</v>
      </c>
      <c r="E10" s="152"/>
      <c r="F10" s="153">
        <v>28742</v>
      </c>
      <c r="G10" s="154"/>
      <c r="H10" s="155"/>
    </row>
    <row r="11" spans="1:8" x14ac:dyDescent="0.2">
      <c r="A11" s="136" t="s">
        <v>524</v>
      </c>
      <c r="B11" s="141"/>
      <c r="C11" s="142"/>
      <c r="D11" s="143">
        <v>44045</v>
      </c>
      <c r="E11" s="144"/>
      <c r="F11" s="145">
        <v>58465</v>
      </c>
      <c r="G11" s="146"/>
      <c r="H11" s="147"/>
    </row>
    <row r="12" spans="1:8" x14ac:dyDescent="0.2">
      <c r="A12" s="148"/>
      <c r="B12" s="149"/>
      <c r="C12" s="156"/>
      <c r="D12" s="151">
        <v>27121</v>
      </c>
      <c r="E12" s="152"/>
      <c r="F12" s="153">
        <v>34452</v>
      </c>
      <c r="G12" s="154"/>
      <c r="H12" s="155"/>
    </row>
    <row r="13" spans="1:8" x14ac:dyDescent="0.2">
      <c r="A13" s="136"/>
      <c r="B13" s="141"/>
      <c r="C13" s="157"/>
      <c r="D13" s="158">
        <v>48906</v>
      </c>
      <c r="E13" s="159"/>
      <c r="F13" s="160">
        <v>56661</v>
      </c>
      <c r="G13" s="161"/>
      <c r="H13" s="147"/>
    </row>
    <row r="14" spans="1:8" x14ac:dyDescent="0.2">
      <c r="A14" s="148"/>
      <c r="B14" s="149"/>
      <c r="C14" s="150"/>
      <c r="D14" s="151">
        <v>35332</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3.09</v>
      </c>
      <c r="C19" s="162">
        <f>ROUND(VALUE(SUBSTITUTE(実質収支比率等に係る経年分析!G$48,"▲","-")),2)</f>
        <v>7.64</v>
      </c>
      <c r="D19" s="162">
        <f>ROUND(VALUE(SUBSTITUTE(実質収支比率等に係る経年分析!H$48,"▲","-")),2)</f>
        <v>9.4</v>
      </c>
      <c r="E19" s="162">
        <f>ROUND(VALUE(SUBSTITUTE(実質収支比率等に係る経年分析!I$48,"▲","-")),2)</f>
        <v>5.01</v>
      </c>
      <c r="F19" s="162">
        <f>ROUND(VALUE(SUBSTITUTE(実質収支比率等に係る経年分析!J$48,"▲","-")),2)</f>
        <v>7.21</v>
      </c>
    </row>
    <row r="20" spans="1:11" x14ac:dyDescent="0.2">
      <c r="A20" s="162" t="s">
        <v>53</v>
      </c>
      <c r="B20" s="162">
        <f>ROUND(VALUE(SUBSTITUTE(実質収支比率等に係る経年分析!F$47,"▲","-")),2)</f>
        <v>11.34</v>
      </c>
      <c r="C20" s="162">
        <f>ROUND(VALUE(SUBSTITUTE(実質収支比率等に係る経年分析!G$47,"▲","-")),2)</f>
        <v>11.42</v>
      </c>
      <c r="D20" s="162">
        <f>ROUND(VALUE(SUBSTITUTE(実質収支比率等に係る経年分析!H$47,"▲","-")),2)</f>
        <v>19.82</v>
      </c>
      <c r="E20" s="162">
        <f>ROUND(VALUE(SUBSTITUTE(実質収支比率等に係る経年分析!I$47,"▲","-")),2)</f>
        <v>22.14</v>
      </c>
      <c r="F20" s="162">
        <f>ROUND(VALUE(SUBSTITUTE(実質収支比率等に係る経年分析!J$47,"▲","-")),2)</f>
        <v>17.32</v>
      </c>
    </row>
    <row r="21" spans="1:11" x14ac:dyDescent="0.2">
      <c r="A21" s="162" t="s">
        <v>54</v>
      </c>
      <c r="B21" s="162">
        <f>IF(ISNUMBER(VALUE(SUBSTITUTE(実質収支比率等に係る経年分析!F$49,"▲","-"))),ROUND(VALUE(SUBSTITUTE(実質収支比率等に係る経年分析!F$49,"▲","-")),2),NA())</f>
        <v>-4.95</v>
      </c>
      <c r="C21" s="162">
        <f>IF(ISNUMBER(VALUE(SUBSTITUTE(実質収支比率等に係る経年分析!G$49,"▲","-"))),ROUND(VALUE(SUBSTITUTE(実質収支比率等に係る経年分析!G$49,"▲","-")),2),NA())</f>
        <v>5.44</v>
      </c>
      <c r="D21" s="162">
        <f>IF(ISNUMBER(VALUE(SUBSTITUTE(実質収支比率等に係る経年分析!H$49,"▲","-"))),ROUND(VALUE(SUBSTITUTE(実質収支比率等に係る経年分析!H$49,"▲","-")),2),NA())</f>
        <v>10.029999999999999</v>
      </c>
      <c r="E21" s="162">
        <f>IF(ISNUMBER(VALUE(SUBSTITUTE(実質収支比率等に係る経年分析!I$49,"▲","-"))),ROUND(VALUE(SUBSTITUTE(実質収支比率等に係る経年分析!I$49,"▲","-")),2),NA())</f>
        <v>-1.39</v>
      </c>
      <c r="F21" s="162">
        <f>IF(ISNUMBER(VALUE(SUBSTITUTE(実質収支比率等に係る経年分析!J$49,"▲","-"))),ROUND(VALUE(SUBSTITUTE(実質収支比率等に係る経年分析!J$49,"▲","-")),2),NA())</f>
        <v>-1.72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0.04</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簡易水道事業会計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7.0000000000000007E-2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0.14000000000000001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0.13</v>
      </c>
    </row>
    <row r="30" spans="1:11" x14ac:dyDescent="0.2">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0.28999999999999998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0.41</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1.43</v>
      </c>
    </row>
    <row r="32" spans="1:11" x14ac:dyDescent="0.2">
      <c r="A32" s="163" t="str">
        <f>IF(連結実質赤字比率に係る赤字・黒字の構成分析!C$38="",NA(),連結実質赤字比率に係る赤字・黒字の構成分析!C$38)</f>
        <v>病院事業会計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1.79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1.8</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2.0699999999999998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2.33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2.41</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3.57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3.15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2.87</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7.62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9.3800000000000008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7.21</v>
      </c>
    </row>
    <row r="36" spans="1:16" x14ac:dyDescent="0.2">
      <c r="A36" s="163" t="str">
        <f>IF(連結実質赤字比率に係る赤字・黒字の構成分析!C$34="",NA(),連結実質赤字比率に係る赤字・黒字の構成分析!C$34)</f>
        <v>市営住宅管理事業特別会計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0.02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0</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1850</v>
      </c>
      <c r="E42" s="164"/>
      <c r="F42" s="164"/>
      <c r="G42" s="164">
        <f>'実質公債費比率（分子）の構造'!L$52</f>
        <v>1860</v>
      </c>
      <c r="H42" s="164"/>
      <c r="I42" s="164"/>
      <c r="J42" s="164">
        <f>'実質公債費比率（分子）の構造'!M$52</f>
        <v>1939</v>
      </c>
      <c r="K42" s="164"/>
      <c r="L42" s="164"/>
      <c r="M42" s="164">
        <f>'実質公債費比率（分子）の構造'!N$52</f>
        <v>1951</v>
      </c>
      <c r="N42" s="164"/>
      <c r="O42" s="164"/>
      <c r="P42" s="164">
        <f>'実質公債費比率（分子）の構造'!O$52</f>
        <v>1959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67</v>
      </c>
      <c r="C45" s="164"/>
      <c r="D45" s="164"/>
      <c r="E45" s="164">
        <f>'実質公債費比率（分子）の構造'!L$49</f>
        <v>61</v>
      </c>
      <c r="F45" s="164"/>
      <c r="G45" s="164"/>
      <c r="H45" s="164">
        <f>'実質公債費比率（分子）の構造'!M$49</f>
        <v>75</v>
      </c>
      <c r="I45" s="164"/>
      <c r="J45" s="164"/>
      <c r="K45" s="164">
        <f>'実質公債費比率（分子）の構造'!N$49</f>
        <v>85</v>
      </c>
      <c r="L45" s="164"/>
      <c r="M45" s="164"/>
      <c r="N45" s="164">
        <f>'実質公債費比率（分子）の構造'!O$49</f>
        <v>155</v>
      </c>
      <c r="O45" s="164"/>
      <c r="P45" s="164"/>
    </row>
    <row r="46" spans="1:16" x14ac:dyDescent="0.2">
      <c r="A46" s="164" t="s">
        <v>64</v>
      </c>
      <c r="B46" s="164">
        <f>'実質公債費比率（分子）の構造'!K$48</f>
        <v>776</v>
      </c>
      <c r="C46" s="164"/>
      <c r="D46" s="164"/>
      <c r="E46" s="164">
        <f>'実質公債費比率（分子）の構造'!L$48</f>
        <v>890</v>
      </c>
      <c r="F46" s="164"/>
      <c r="G46" s="164"/>
      <c r="H46" s="164">
        <f>'実質公債費比率（分子）の構造'!M$48</f>
        <v>857</v>
      </c>
      <c r="I46" s="164"/>
      <c r="J46" s="164"/>
      <c r="K46" s="164">
        <f>'実質公債費比率（分子）の構造'!N$48</f>
        <v>892</v>
      </c>
      <c r="L46" s="164"/>
      <c r="M46" s="164"/>
      <c r="N46" s="164">
        <f>'実質公債費比率（分子）の構造'!O$48</f>
        <v>932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2061</v>
      </c>
      <c r="C49" s="164"/>
      <c r="D49" s="164"/>
      <c r="E49" s="164">
        <f>'実質公債費比率（分子）の構造'!L$45</f>
        <v>2141</v>
      </c>
      <c r="F49" s="164"/>
      <c r="G49" s="164"/>
      <c r="H49" s="164">
        <f>'実質公債費比率（分子）の構造'!M$45</f>
        <v>2121</v>
      </c>
      <c r="I49" s="164"/>
      <c r="J49" s="164"/>
      <c r="K49" s="164">
        <f>'実質公債費比率（分子）の構造'!N$45</f>
        <v>2030</v>
      </c>
      <c r="L49" s="164"/>
      <c r="M49" s="164"/>
      <c r="N49" s="164">
        <f>'実質公債費比率（分子）の構造'!O$45</f>
        <v>2075</v>
      </c>
      <c r="O49" s="164"/>
      <c r="P49" s="164"/>
    </row>
    <row r="50" spans="1:16" x14ac:dyDescent="0.2">
      <c r="A50" s="164" t="s">
        <v>67</v>
      </c>
      <c r="B50" s="164" t="e">
        <f>NA()</f>
        <v>#N/A</v>
      </c>
      <c r="C50" s="164">
        <f>IF(ISNUMBER('実質公債費比率（分子）の構造'!K$53),'実質公債費比率（分子）の構造'!K$53,NA())</f>
        <v>1054</v>
      </c>
      <c r="D50" s="164" t="e">
        <f>NA()</f>
        <v>#N/A</v>
      </c>
      <c r="E50" s="164" t="e">
        <f>NA()</f>
        <v>#N/A</v>
      </c>
      <c r="F50" s="164">
        <f>IF(ISNUMBER('実質公債費比率（分子）の構造'!L$53),'実質公債費比率（分子）の構造'!L$53,NA())</f>
        <v>1232</v>
      </c>
      <c r="G50" s="164" t="e">
        <f>NA()</f>
        <v>#N/A</v>
      </c>
      <c r="H50" s="164" t="e">
        <f>NA()</f>
        <v>#N/A</v>
      </c>
      <c r="I50" s="164">
        <f>IF(ISNUMBER('実質公債費比率（分子）の構造'!M$53),'実質公債費比率（分子）の構造'!M$53,NA())</f>
        <v>1114</v>
      </c>
      <c r="J50" s="164" t="e">
        <f>NA()</f>
        <v>#N/A</v>
      </c>
      <c r="K50" s="164" t="e">
        <f>NA()</f>
        <v>#N/A</v>
      </c>
      <c r="L50" s="164">
        <f>IF(ISNUMBER('実質公債費比率（分子）の構造'!N$53),'実質公債費比率（分子）の構造'!N$53,NA())</f>
        <v>1056</v>
      </c>
      <c r="M50" s="164" t="e">
        <f>NA()</f>
        <v>#N/A</v>
      </c>
      <c r="N50" s="164" t="e">
        <f>NA()</f>
        <v>#N/A</v>
      </c>
      <c r="O50" s="164">
        <f>IF(ISNUMBER('実質公債費比率（分子）の構造'!O$53),'実質公債費比率（分子）の構造'!O$53,NA())</f>
        <v>1203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25685</v>
      </c>
      <c r="E56" s="163"/>
      <c r="F56" s="163"/>
      <c r="G56" s="163">
        <f>'将来負担比率（分子）の構造'!J$52</f>
        <v>26182</v>
      </c>
      <c r="H56" s="163"/>
      <c r="I56" s="163"/>
      <c r="J56" s="163">
        <f>'将来負担比率（分子）の構造'!K$52</f>
        <v>27664</v>
      </c>
      <c r="K56" s="163"/>
      <c r="L56" s="163"/>
      <c r="M56" s="163">
        <f>'将来負担比率（分子）の構造'!L$52</f>
        <v>27018</v>
      </c>
      <c r="N56" s="163"/>
      <c r="O56" s="163"/>
      <c r="P56" s="163">
        <f>'将来負担比率（分子）の構造'!M$52</f>
        <v>25935</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7124</v>
      </c>
      <c r="E58" s="163"/>
      <c r="F58" s="163"/>
      <c r="G58" s="163">
        <f>'将来負担比率（分子）の構造'!J$50</f>
        <v>7206</v>
      </c>
      <c r="H58" s="163"/>
      <c r="I58" s="163"/>
      <c r="J58" s="163">
        <f>'将来負担比率（分子）の構造'!K$50</f>
        <v>7262</v>
      </c>
      <c r="K58" s="163"/>
      <c r="L58" s="163"/>
      <c r="M58" s="163">
        <f>'将来負担比率（分子）の構造'!L$50</f>
        <v>7459</v>
      </c>
      <c r="N58" s="163"/>
      <c r="O58" s="163"/>
      <c r="P58" s="163">
        <f>'将来負担比率（分子）の構造'!M$50</f>
        <v>6318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905</v>
      </c>
      <c r="C62" s="163"/>
      <c r="D62" s="163"/>
      <c r="E62" s="163">
        <f>'将来負担比率（分子）の構造'!J$45</f>
        <v>1044</v>
      </c>
      <c r="F62" s="163"/>
      <c r="G62" s="163"/>
      <c r="H62" s="163">
        <f>'将来負担比率（分子）の構造'!K$45</f>
        <v>989</v>
      </c>
      <c r="I62" s="163"/>
      <c r="J62" s="163"/>
      <c r="K62" s="163">
        <f>'将来負担比率（分子）の構造'!L$45</f>
        <v>1016</v>
      </c>
      <c r="L62" s="163"/>
      <c r="M62" s="163"/>
      <c r="N62" s="163">
        <f>'将来負担比率（分子）の構造'!M$45</f>
        <v>1022</v>
      </c>
      <c r="O62" s="163"/>
      <c r="P62" s="163"/>
    </row>
    <row r="63" spans="1:16" x14ac:dyDescent="0.2">
      <c r="A63" s="163" t="s">
        <v>34</v>
      </c>
      <c r="B63" s="163">
        <f>'将来負担比率（分子）の構造'!I$44</f>
        <v>1694</v>
      </c>
      <c r="C63" s="163"/>
      <c r="D63" s="163"/>
      <c r="E63" s="163">
        <f>'将来負担比率（分子）の構造'!J$44</f>
        <v>1720</v>
      </c>
      <c r="F63" s="163"/>
      <c r="G63" s="163"/>
      <c r="H63" s="163">
        <f>'将来負担比率（分子）の構造'!K$44</f>
        <v>1665</v>
      </c>
      <c r="I63" s="163"/>
      <c r="J63" s="163"/>
      <c r="K63" s="163">
        <f>'将来負担比率（分子）の構造'!L$44</f>
        <v>1564</v>
      </c>
      <c r="L63" s="163"/>
      <c r="M63" s="163"/>
      <c r="N63" s="163">
        <f>'将来負担比率（分子）の構造'!M$44</f>
        <v>1644</v>
      </c>
      <c r="O63" s="163"/>
      <c r="P63" s="163"/>
    </row>
    <row r="64" spans="1:16" x14ac:dyDescent="0.2">
      <c r="A64" s="163" t="s">
        <v>33</v>
      </c>
      <c r="B64" s="163">
        <f>'将来負担比率（分子）の構造'!I$43</f>
        <v>14193</v>
      </c>
      <c r="C64" s="163"/>
      <c r="D64" s="163"/>
      <c r="E64" s="163">
        <f>'将来負担比率（分子）の構造'!J$43</f>
        <v>14241</v>
      </c>
      <c r="F64" s="163"/>
      <c r="G64" s="163"/>
      <c r="H64" s="163">
        <f>'将来負担比率（分子）の構造'!K$43</f>
        <v>14477</v>
      </c>
      <c r="I64" s="163"/>
      <c r="J64" s="163"/>
      <c r="K64" s="163">
        <f>'将来負担比率（分子）の構造'!L$43</f>
        <v>14467</v>
      </c>
      <c r="L64" s="163"/>
      <c r="M64" s="163"/>
      <c r="N64" s="163">
        <f>'将来負担比率（分子）の構造'!M$43</f>
        <v>14230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22688</v>
      </c>
      <c r="C66" s="163"/>
      <c r="D66" s="163"/>
      <c r="E66" s="163">
        <f>'将来負担比率（分子）の構造'!J$41</f>
        <v>24137</v>
      </c>
      <c r="F66" s="163"/>
      <c r="G66" s="163"/>
      <c r="H66" s="163">
        <f>'将来負担比率（分子）の構造'!K$41</f>
        <v>27517</v>
      </c>
      <c r="I66" s="163"/>
      <c r="J66" s="163"/>
      <c r="K66" s="163">
        <f>'将来負担比率（分子）の構造'!L$41</f>
        <v>27438</v>
      </c>
      <c r="L66" s="163"/>
      <c r="M66" s="163"/>
      <c r="N66" s="163">
        <f>'将来負担比率（分子）の構造'!M$41</f>
        <v>27503</v>
      </c>
      <c r="O66" s="163"/>
      <c r="P66" s="163"/>
    </row>
    <row r="67" spans="1:16" x14ac:dyDescent="0.2">
      <c r="A67" s="163" t="s">
        <v>71</v>
      </c>
      <c r="B67" s="163" t="e">
        <f>NA()</f>
        <v>#N/A</v>
      </c>
      <c r="C67" s="163">
        <f>IF(ISNUMBER('将来負担比率（分子）の構造'!I$53), IF('将来負担比率（分子）の構造'!I$53 &lt; 0, 0, '将来負担比率（分子）の構造'!I$53), NA())</f>
        <v>6670</v>
      </c>
      <c r="D67" s="163" t="e">
        <f>NA()</f>
        <v>#N/A</v>
      </c>
      <c r="E67" s="163" t="e">
        <f>NA()</f>
        <v>#N/A</v>
      </c>
      <c r="F67" s="163">
        <f>IF(ISNUMBER('将来負担比率（分子）の構造'!J$53), IF('将来負担比率（分子）の構造'!J$53 &lt; 0, 0, '将来負担比率（分子）の構造'!J$53), NA())</f>
        <v>7754</v>
      </c>
      <c r="G67" s="163" t="e">
        <f>NA()</f>
        <v>#N/A</v>
      </c>
      <c r="H67" s="163" t="e">
        <f>NA()</f>
        <v>#N/A</v>
      </c>
      <c r="I67" s="163">
        <f>IF(ISNUMBER('将来負担比率（分子）の構造'!K$53), IF('将来負担比率（分子）の構造'!K$53 &lt; 0, 0, '将来負担比率（分子）の構造'!K$53), NA())</f>
        <v>9722</v>
      </c>
      <c r="J67" s="163" t="e">
        <f>NA()</f>
        <v>#N/A</v>
      </c>
      <c r="K67" s="163" t="e">
        <f>NA()</f>
        <v>#N/A</v>
      </c>
      <c r="L67" s="163">
        <f>IF(ISNUMBER('将来負担比率（分子）の構造'!L$53), IF('将来負担比率（分子）の構造'!L$53 &lt; 0, 0, '将来負担比率（分子）の構造'!L$53), NA())</f>
        <v>10009</v>
      </c>
      <c r="M67" s="163" t="e">
        <f>NA()</f>
        <v>#N/A</v>
      </c>
      <c r="N67" s="163" t="e">
        <f>NA()</f>
        <v>#N/A</v>
      </c>
      <c r="O67" s="163">
        <f>IF(ISNUMBER('将来負担比率（分子）の構造'!M$53), IF('将来負担比率（分子）の構造'!M$53 &lt; 0, 0, '将来負担比率（分子）の構造'!M$53), NA())</f>
        <v>12145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3846</v>
      </c>
      <c r="C72" s="167">
        <f>基金残高に係る経年分析!G55</f>
        <v>4398</v>
      </c>
      <c r="D72" s="167">
        <f>基金残高に係る経年分析!H55</f>
        <v>3558</v>
      </c>
    </row>
    <row r="73" spans="1:16" x14ac:dyDescent="0.2">
      <c r="A73" s="166" t="s">
        <v>74</v>
      </c>
      <c r="B73" s="167">
        <f>基金残高に係る経年分析!F56</f>
        <v>421</v>
      </c>
      <c r="C73" s="167">
        <f>基金残高に係る経年分析!G56</f>
        <v>421</v>
      </c>
      <c r="D73" s="167">
        <f>基金残高に係る経年分析!H56</f>
        <v>384</v>
      </c>
    </row>
    <row r="74" spans="1:16" x14ac:dyDescent="0.2">
      <c r="A74" s="166" t="s">
        <v>75</v>
      </c>
      <c r="B74" s="167">
        <f>基金残高に係る経年分析!F57</f>
        <v>1685</v>
      </c>
      <c r="C74" s="167">
        <f>基金残高に係る経年分析!G57</f>
        <v>1391</v>
      </c>
      <c r="D74" s="167">
        <f>基金残高に係る経年分析!H57</f>
        <v>1260</v>
      </c>
    </row>
  </sheetData>
  <sheetProtection algorithmName="SHA-512" hashValue="P6pvHNGMnNoMP4LjG4BELDbJVF/kOw+ipMVa4GhsBzIRa/+ciFpM40/4NbNmCQJAm7xPofM5aOHKidvb/eomAw==" saltValue="3/6YeF/qbPNXW9+FLHek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11388111</v>
      </c>
      <c r="S5" s="613"/>
      <c r="T5" s="613"/>
      <c r="U5" s="613"/>
      <c r="V5" s="613"/>
      <c r="W5" s="613"/>
      <c r="X5" s="613"/>
      <c r="Y5" s="614"/>
      <c r="Z5" s="615">
        <v>29.4</v>
      </c>
      <c r="AA5" s="615"/>
      <c r="AB5" s="615"/>
      <c r="AC5" s="615"/>
      <c r="AD5" s="616">
        <v>11388111</v>
      </c>
      <c r="AE5" s="616"/>
      <c r="AF5" s="616"/>
      <c r="AG5" s="616"/>
      <c r="AH5" s="616"/>
      <c r="AI5" s="616"/>
      <c r="AJ5" s="616"/>
      <c r="AK5" s="616"/>
      <c r="AL5" s="617">
        <v>54.2</v>
      </c>
      <c r="AM5" s="618"/>
      <c r="AN5" s="618"/>
      <c r="AO5" s="619"/>
      <c r="AP5" s="609" t="s">
        <v>216</v>
      </c>
      <c r="AQ5" s="610"/>
      <c r="AR5" s="610"/>
      <c r="AS5" s="610"/>
      <c r="AT5" s="610"/>
      <c r="AU5" s="610"/>
      <c r="AV5" s="610"/>
      <c r="AW5" s="610"/>
      <c r="AX5" s="610"/>
      <c r="AY5" s="610"/>
      <c r="AZ5" s="610"/>
      <c r="BA5" s="610"/>
      <c r="BB5" s="610"/>
      <c r="BC5" s="610"/>
      <c r="BD5" s="610"/>
      <c r="BE5" s="610"/>
      <c r="BF5" s="611"/>
      <c r="BG5" s="623">
        <v>11388111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235021</v>
      </c>
      <c r="S6" s="624"/>
      <c r="T6" s="624"/>
      <c r="U6" s="624"/>
      <c r="V6" s="624"/>
      <c r="W6" s="624"/>
      <c r="X6" s="624"/>
      <c r="Y6" s="625"/>
      <c r="Z6" s="626">
        <v>0.6</v>
      </c>
      <c r="AA6" s="626"/>
      <c r="AB6" s="626"/>
      <c r="AC6" s="626"/>
      <c r="AD6" s="627">
        <v>235021</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11388111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240957</v>
      </c>
      <c r="CS6" s="624"/>
      <c r="CT6" s="624"/>
      <c r="CU6" s="624"/>
      <c r="CV6" s="624"/>
      <c r="CW6" s="624"/>
      <c r="CX6" s="624"/>
      <c r="CY6" s="625"/>
      <c r="CZ6" s="617">
        <v>0.6</v>
      </c>
      <c r="DA6" s="618"/>
      <c r="DB6" s="618"/>
      <c r="DC6" s="634"/>
      <c r="DD6" s="632">
        <v>210</v>
      </c>
      <c r="DE6" s="624"/>
      <c r="DF6" s="624"/>
      <c r="DG6" s="624"/>
      <c r="DH6" s="624"/>
      <c r="DI6" s="624"/>
      <c r="DJ6" s="624"/>
      <c r="DK6" s="624"/>
      <c r="DL6" s="624"/>
      <c r="DM6" s="624"/>
      <c r="DN6" s="624"/>
      <c r="DO6" s="624"/>
      <c r="DP6" s="625"/>
      <c r="DQ6" s="632">
        <v>240957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7266</v>
      </c>
      <c r="S7" s="624"/>
      <c r="T7" s="624"/>
      <c r="U7" s="624"/>
      <c r="V7" s="624"/>
      <c r="W7" s="624"/>
      <c r="X7" s="624"/>
      <c r="Y7" s="625"/>
      <c r="Z7" s="626">
        <v>0</v>
      </c>
      <c r="AA7" s="626"/>
      <c r="AB7" s="626"/>
      <c r="AC7" s="626"/>
      <c r="AD7" s="627">
        <v>7266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5375722</v>
      </c>
      <c r="BH7" s="624"/>
      <c r="BI7" s="624"/>
      <c r="BJ7" s="624"/>
      <c r="BK7" s="624"/>
      <c r="BL7" s="624"/>
      <c r="BM7" s="624"/>
      <c r="BN7" s="625"/>
      <c r="BO7" s="626">
        <v>47.2</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4844380</v>
      </c>
      <c r="CS7" s="624"/>
      <c r="CT7" s="624"/>
      <c r="CU7" s="624"/>
      <c r="CV7" s="624"/>
      <c r="CW7" s="624"/>
      <c r="CX7" s="624"/>
      <c r="CY7" s="625"/>
      <c r="CZ7" s="626">
        <v>13</v>
      </c>
      <c r="DA7" s="626"/>
      <c r="DB7" s="626"/>
      <c r="DC7" s="626"/>
      <c r="DD7" s="632">
        <v>592047</v>
      </c>
      <c r="DE7" s="624"/>
      <c r="DF7" s="624"/>
      <c r="DG7" s="624"/>
      <c r="DH7" s="624"/>
      <c r="DI7" s="624"/>
      <c r="DJ7" s="624"/>
      <c r="DK7" s="624"/>
      <c r="DL7" s="624"/>
      <c r="DM7" s="624"/>
      <c r="DN7" s="624"/>
      <c r="DO7" s="624"/>
      <c r="DP7" s="625"/>
      <c r="DQ7" s="632">
        <v>3939054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149060</v>
      </c>
      <c r="S8" s="624"/>
      <c r="T8" s="624"/>
      <c r="U8" s="624"/>
      <c r="V8" s="624"/>
      <c r="W8" s="624"/>
      <c r="X8" s="624"/>
      <c r="Y8" s="625"/>
      <c r="Z8" s="626">
        <v>0.4</v>
      </c>
      <c r="AA8" s="626"/>
      <c r="AB8" s="626"/>
      <c r="AC8" s="626"/>
      <c r="AD8" s="627">
        <v>149060</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142025</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17854436</v>
      </c>
      <c r="CS8" s="624"/>
      <c r="CT8" s="624"/>
      <c r="CU8" s="624"/>
      <c r="CV8" s="624"/>
      <c r="CW8" s="624"/>
      <c r="CX8" s="624"/>
      <c r="CY8" s="625"/>
      <c r="CZ8" s="626">
        <v>48</v>
      </c>
      <c r="DA8" s="626"/>
      <c r="DB8" s="626"/>
      <c r="DC8" s="626"/>
      <c r="DD8" s="632">
        <v>274581</v>
      </c>
      <c r="DE8" s="624"/>
      <c r="DF8" s="624"/>
      <c r="DG8" s="624"/>
      <c r="DH8" s="624"/>
      <c r="DI8" s="624"/>
      <c r="DJ8" s="624"/>
      <c r="DK8" s="624"/>
      <c r="DL8" s="624"/>
      <c r="DM8" s="624"/>
      <c r="DN8" s="624"/>
      <c r="DO8" s="624"/>
      <c r="DP8" s="625"/>
      <c r="DQ8" s="632">
        <v>10047090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198259</v>
      </c>
      <c r="S9" s="624"/>
      <c r="T9" s="624"/>
      <c r="U9" s="624"/>
      <c r="V9" s="624"/>
      <c r="W9" s="624"/>
      <c r="X9" s="624"/>
      <c r="Y9" s="625"/>
      <c r="Z9" s="626">
        <v>0.5</v>
      </c>
      <c r="AA9" s="626"/>
      <c r="AB9" s="626"/>
      <c r="AC9" s="626"/>
      <c r="AD9" s="627">
        <v>198259</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4646803</v>
      </c>
      <c r="BH9" s="624"/>
      <c r="BI9" s="624"/>
      <c r="BJ9" s="624"/>
      <c r="BK9" s="624"/>
      <c r="BL9" s="624"/>
      <c r="BM9" s="624"/>
      <c r="BN9" s="625"/>
      <c r="BO9" s="626">
        <v>40.799999999999997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3325660</v>
      </c>
      <c r="CS9" s="624"/>
      <c r="CT9" s="624"/>
      <c r="CU9" s="624"/>
      <c r="CV9" s="624"/>
      <c r="CW9" s="624"/>
      <c r="CX9" s="624"/>
      <c r="CY9" s="625"/>
      <c r="CZ9" s="626">
        <v>8.9</v>
      </c>
      <c r="DA9" s="626"/>
      <c r="DB9" s="626"/>
      <c r="DC9" s="626"/>
      <c r="DD9" s="632">
        <v>31574</v>
      </c>
      <c r="DE9" s="624"/>
      <c r="DF9" s="624"/>
      <c r="DG9" s="624"/>
      <c r="DH9" s="624"/>
      <c r="DI9" s="624"/>
      <c r="DJ9" s="624"/>
      <c r="DK9" s="624"/>
      <c r="DL9" s="624"/>
      <c r="DM9" s="624"/>
      <c r="DN9" s="624"/>
      <c r="DO9" s="624"/>
      <c r="DP9" s="625"/>
      <c r="DQ9" s="632">
        <v>3000662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199004</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2083753</v>
      </c>
      <c r="S11" s="624"/>
      <c r="T11" s="624"/>
      <c r="U11" s="624"/>
      <c r="V11" s="624"/>
      <c r="W11" s="624"/>
      <c r="X11" s="624"/>
      <c r="Y11" s="625"/>
      <c r="Z11" s="628">
        <v>5.4</v>
      </c>
      <c r="AA11" s="629"/>
      <c r="AB11" s="629"/>
      <c r="AC11" s="635"/>
      <c r="AD11" s="632">
        <v>2083753</v>
      </c>
      <c r="AE11" s="624"/>
      <c r="AF11" s="624"/>
      <c r="AG11" s="624"/>
      <c r="AH11" s="624"/>
      <c r="AI11" s="624"/>
      <c r="AJ11" s="624"/>
      <c r="AK11" s="625"/>
      <c r="AL11" s="628">
        <v>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387890</v>
      </c>
      <c r="BH11" s="624"/>
      <c r="BI11" s="624"/>
      <c r="BJ11" s="624"/>
      <c r="BK11" s="624"/>
      <c r="BL11" s="624"/>
      <c r="BM11" s="624"/>
      <c r="BN11" s="625"/>
      <c r="BO11" s="626">
        <v>3.4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382347</v>
      </c>
      <c r="CS11" s="624"/>
      <c r="CT11" s="624"/>
      <c r="CU11" s="624"/>
      <c r="CV11" s="624"/>
      <c r="CW11" s="624"/>
      <c r="CX11" s="624"/>
      <c r="CY11" s="625"/>
      <c r="CZ11" s="626">
        <v>1</v>
      </c>
      <c r="DA11" s="626"/>
      <c r="DB11" s="626"/>
      <c r="DC11" s="626"/>
      <c r="DD11" s="632">
        <v>149686</v>
      </c>
      <c r="DE11" s="624"/>
      <c r="DF11" s="624"/>
      <c r="DG11" s="624"/>
      <c r="DH11" s="624"/>
      <c r="DI11" s="624"/>
      <c r="DJ11" s="624"/>
      <c r="DK11" s="624"/>
      <c r="DL11" s="624"/>
      <c r="DM11" s="624"/>
      <c r="DN11" s="624"/>
      <c r="DO11" s="624"/>
      <c r="DP11" s="625"/>
      <c r="DQ11" s="632">
        <v>241198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5253725</v>
      </c>
      <c r="BH12" s="624"/>
      <c r="BI12" s="624"/>
      <c r="BJ12" s="624"/>
      <c r="BK12" s="624"/>
      <c r="BL12" s="624"/>
      <c r="BM12" s="624"/>
      <c r="BN12" s="625"/>
      <c r="BO12" s="626">
        <v>46.1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893133</v>
      </c>
      <c r="CS12" s="624"/>
      <c r="CT12" s="624"/>
      <c r="CU12" s="624"/>
      <c r="CV12" s="624"/>
      <c r="CW12" s="624"/>
      <c r="CX12" s="624"/>
      <c r="CY12" s="625"/>
      <c r="CZ12" s="626">
        <v>2.4</v>
      </c>
      <c r="DA12" s="626"/>
      <c r="DB12" s="626"/>
      <c r="DC12" s="626"/>
      <c r="DD12" s="632">
        <v>505984</v>
      </c>
      <c r="DE12" s="624"/>
      <c r="DF12" s="624"/>
      <c r="DG12" s="624"/>
      <c r="DH12" s="624"/>
      <c r="DI12" s="624"/>
      <c r="DJ12" s="624"/>
      <c r="DK12" s="624"/>
      <c r="DL12" s="624"/>
      <c r="DM12" s="624"/>
      <c r="DN12" s="624"/>
      <c r="DO12" s="624"/>
      <c r="DP12" s="625"/>
      <c r="DQ12" s="632">
        <v>464408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3413</v>
      </c>
      <c r="S13" s="624"/>
      <c r="T13" s="624"/>
      <c r="U13" s="624"/>
      <c r="V13" s="624"/>
      <c r="W13" s="624"/>
      <c r="X13" s="624"/>
      <c r="Y13" s="625"/>
      <c r="Z13" s="626">
        <v>0</v>
      </c>
      <c r="AA13" s="626"/>
      <c r="AB13" s="626"/>
      <c r="AC13" s="626"/>
      <c r="AD13" s="627">
        <v>3413</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5227345</v>
      </c>
      <c r="BH13" s="624"/>
      <c r="BI13" s="624"/>
      <c r="BJ13" s="624"/>
      <c r="BK13" s="624"/>
      <c r="BL13" s="624"/>
      <c r="BM13" s="624"/>
      <c r="BN13" s="625"/>
      <c r="BO13" s="626">
        <v>45.9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2670468</v>
      </c>
      <c r="CS13" s="624"/>
      <c r="CT13" s="624"/>
      <c r="CU13" s="624"/>
      <c r="CV13" s="624"/>
      <c r="CW13" s="624"/>
      <c r="CX13" s="624"/>
      <c r="CY13" s="625"/>
      <c r="CZ13" s="626">
        <v>7.2</v>
      </c>
      <c r="DA13" s="626"/>
      <c r="DB13" s="626"/>
      <c r="DC13" s="626"/>
      <c r="DD13" s="632">
        <v>1429083</v>
      </c>
      <c r="DE13" s="624"/>
      <c r="DF13" s="624"/>
      <c r="DG13" s="624"/>
      <c r="DH13" s="624"/>
      <c r="DI13" s="624"/>
      <c r="DJ13" s="624"/>
      <c r="DK13" s="624"/>
      <c r="DL13" s="624"/>
      <c r="DM13" s="624"/>
      <c r="DN13" s="624"/>
      <c r="DO13" s="624"/>
      <c r="DP13" s="625"/>
      <c r="DQ13" s="632">
        <v>1791154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223714</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1520470</v>
      </c>
      <c r="CS14" s="624"/>
      <c r="CT14" s="624"/>
      <c r="CU14" s="624"/>
      <c r="CV14" s="624"/>
      <c r="CW14" s="624"/>
      <c r="CX14" s="624"/>
      <c r="CY14" s="625"/>
      <c r="CZ14" s="626">
        <v>4.0999999999999996</v>
      </c>
      <c r="DA14" s="626"/>
      <c r="DB14" s="626"/>
      <c r="DC14" s="626"/>
      <c r="DD14" s="632">
        <v>194626</v>
      </c>
      <c r="DE14" s="624"/>
      <c r="DF14" s="624"/>
      <c r="DG14" s="624"/>
      <c r="DH14" s="624"/>
      <c r="DI14" s="624"/>
      <c r="DJ14" s="624"/>
      <c r="DK14" s="624"/>
      <c r="DL14" s="624"/>
      <c r="DM14" s="624"/>
      <c r="DN14" s="624"/>
      <c r="DO14" s="624"/>
      <c r="DP14" s="625"/>
      <c r="DQ14" s="632">
        <v>1327702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66532</v>
      </c>
      <c r="S15" s="624"/>
      <c r="T15" s="624"/>
      <c r="U15" s="624"/>
      <c r="V15" s="624"/>
      <c r="W15" s="624"/>
      <c r="X15" s="624"/>
      <c r="Y15" s="625"/>
      <c r="Z15" s="626">
        <v>0.2</v>
      </c>
      <c r="AA15" s="626"/>
      <c r="AB15" s="626"/>
      <c r="AC15" s="626"/>
      <c r="AD15" s="627">
        <v>66532</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534950</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3398708</v>
      </c>
      <c r="CS15" s="624"/>
      <c r="CT15" s="624"/>
      <c r="CU15" s="624"/>
      <c r="CV15" s="624"/>
      <c r="CW15" s="624"/>
      <c r="CX15" s="624"/>
      <c r="CY15" s="625"/>
      <c r="CZ15" s="626">
        <v>9.1</v>
      </c>
      <c r="DA15" s="626"/>
      <c r="DB15" s="626"/>
      <c r="DC15" s="626"/>
      <c r="DD15" s="632">
        <v>715447</v>
      </c>
      <c r="DE15" s="624"/>
      <c r="DF15" s="624"/>
      <c r="DG15" s="624"/>
      <c r="DH15" s="624"/>
      <c r="DI15" s="624"/>
      <c r="DJ15" s="624"/>
      <c r="DK15" s="624"/>
      <c r="DL15" s="624"/>
      <c r="DM15" s="624"/>
      <c r="DN15" s="624"/>
      <c r="DO15" s="624"/>
      <c r="DP15" s="625"/>
      <c r="DQ15" s="632">
        <v>2248329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252369</v>
      </c>
      <c r="S16" s="624"/>
      <c r="T16" s="624"/>
      <c r="U16" s="624"/>
      <c r="V16" s="624"/>
      <c r="W16" s="624"/>
      <c r="X16" s="624"/>
      <c r="Y16" s="625"/>
      <c r="Z16" s="626">
        <v>0.7</v>
      </c>
      <c r="AA16" s="626"/>
      <c r="AB16" s="626"/>
      <c r="AC16" s="626"/>
      <c r="AD16" s="627">
        <v>252369</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576471</v>
      </c>
      <c r="S17" s="624"/>
      <c r="T17" s="624"/>
      <c r="U17" s="624"/>
      <c r="V17" s="624"/>
      <c r="W17" s="624"/>
      <c r="X17" s="624"/>
      <c r="Y17" s="625"/>
      <c r="Z17" s="626">
        <v>1.5</v>
      </c>
      <c r="AA17" s="626"/>
      <c r="AB17" s="626"/>
      <c r="AC17" s="626"/>
      <c r="AD17" s="627">
        <v>576471</v>
      </c>
      <c r="AE17" s="627"/>
      <c r="AF17" s="627"/>
      <c r="AG17" s="627"/>
      <c r="AH17" s="627"/>
      <c r="AI17" s="627"/>
      <c r="AJ17" s="627"/>
      <c r="AK17" s="627"/>
      <c r="AL17" s="628">
        <v>2.7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2075095</v>
      </c>
      <c r="CS17" s="624"/>
      <c r="CT17" s="624"/>
      <c r="CU17" s="624"/>
      <c r="CV17" s="624"/>
      <c r="CW17" s="624"/>
      <c r="CX17" s="624"/>
      <c r="CY17" s="625"/>
      <c r="CZ17" s="626">
        <v>5.6</v>
      </c>
      <c r="DA17" s="626"/>
      <c r="DB17" s="626"/>
      <c r="DC17" s="626"/>
      <c r="DD17" s="632" t="s">
        <v>122</v>
      </c>
      <c r="DE17" s="624"/>
      <c r="DF17" s="624"/>
      <c r="DG17" s="624"/>
      <c r="DH17" s="624"/>
      <c r="DI17" s="624"/>
      <c r="DJ17" s="624"/>
      <c r="DK17" s="624"/>
      <c r="DL17" s="624"/>
      <c r="DM17" s="624"/>
      <c r="DN17" s="624"/>
      <c r="DO17" s="624"/>
      <c r="DP17" s="625"/>
      <c r="DQ17" s="632">
        <v>2075095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132458</v>
      </c>
      <c r="S18" s="624"/>
      <c r="T18" s="624"/>
      <c r="U18" s="624"/>
      <c r="V18" s="624"/>
      <c r="W18" s="624"/>
      <c r="X18" s="624"/>
      <c r="Y18" s="625"/>
      <c r="Z18" s="626">
        <v>0.3</v>
      </c>
      <c r="AA18" s="626"/>
      <c r="AB18" s="626"/>
      <c r="AC18" s="626"/>
      <c r="AD18" s="627">
        <v>132458</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410742</v>
      </c>
      <c r="S19" s="624"/>
      <c r="T19" s="624"/>
      <c r="U19" s="624"/>
      <c r="V19" s="624"/>
      <c r="W19" s="624"/>
      <c r="X19" s="624"/>
      <c r="Y19" s="625"/>
      <c r="Z19" s="626">
        <v>1.1000000000000001</v>
      </c>
      <c r="AA19" s="626"/>
      <c r="AB19" s="626"/>
      <c r="AC19" s="626"/>
      <c r="AD19" s="627">
        <v>410742</v>
      </c>
      <c r="AE19" s="627"/>
      <c r="AF19" s="627"/>
      <c r="AG19" s="627"/>
      <c r="AH19" s="627"/>
      <c r="AI19" s="627"/>
      <c r="AJ19" s="627"/>
      <c r="AK19" s="627"/>
      <c r="AL19" s="628">
        <v>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33271</v>
      </c>
      <c r="S20" s="624"/>
      <c r="T20" s="624"/>
      <c r="U20" s="624"/>
      <c r="V20" s="624"/>
      <c r="W20" s="624"/>
      <c r="X20" s="624"/>
      <c r="Y20" s="625"/>
      <c r="Z20" s="626">
        <v>0.1</v>
      </c>
      <c r="AA20" s="626"/>
      <c r="AB20" s="626"/>
      <c r="AC20" s="626"/>
      <c r="AD20" s="627">
        <v>33271</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37205684</v>
      </c>
      <c r="CS20" s="624"/>
      <c r="CT20" s="624"/>
      <c r="CU20" s="624"/>
      <c r="CV20" s="624"/>
      <c r="CW20" s="624"/>
      <c r="CX20" s="624"/>
      <c r="CY20" s="625"/>
      <c r="CZ20" s="626">
        <v>100</v>
      </c>
      <c r="DA20" s="626"/>
      <c r="DB20" s="626"/>
      <c r="DC20" s="626"/>
      <c r="DD20" s="632">
        <v>3893238</v>
      </c>
      <c r="DE20" s="624"/>
      <c r="DF20" s="624"/>
      <c r="DG20" s="624"/>
      <c r="DH20" s="624"/>
      <c r="DI20" s="624"/>
      <c r="DJ20" s="624"/>
      <c r="DK20" s="624"/>
      <c r="DL20" s="624"/>
      <c r="DM20" s="624"/>
      <c r="DN20" s="624"/>
      <c r="DO20" s="624"/>
      <c r="DP20" s="625"/>
      <c r="DQ20" s="632">
        <v>25375679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6477958</v>
      </c>
      <c r="S21" s="624"/>
      <c r="T21" s="624"/>
      <c r="U21" s="624"/>
      <c r="V21" s="624"/>
      <c r="W21" s="624"/>
      <c r="X21" s="624"/>
      <c r="Y21" s="625"/>
      <c r="Z21" s="626">
        <v>16.7</v>
      </c>
      <c r="AA21" s="626"/>
      <c r="AB21" s="626"/>
      <c r="AC21" s="626"/>
      <c r="AD21" s="627">
        <v>5944959</v>
      </c>
      <c r="AE21" s="627"/>
      <c r="AF21" s="627"/>
      <c r="AG21" s="627"/>
      <c r="AH21" s="627"/>
      <c r="AI21" s="627"/>
      <c r="AJ21" s="627"/>
      <c r="AK21" s="627"/>
      <c r="AL21" s="628">
        <v>28.3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5944959</v>
      </c>
      <c r="S22" s="624"/>
      <c r="T22" s="624"/>
      <c r="U22" s="624"/>
      <c r="V22" s="624"/>
      <c r="W22" s="624"/>
      <c r="X22" s="624"/>
      <c r="Y22" s="625"/>
      <c r="Z22" s="626">
        <v>15.4</v>
      </c>
      <c r="AA22" s="626"/>
      <c r="AB22" s="626"/>
      <c r="AC22" s="626"/>
      <c r="AD22" s="627">
        <v>5944959</v>
      </c>
      <c r="AE22" s="627"/>
      <c r="AF22" s="627"/>
      <c r="AG22" s="627"/>
      <c r="AH22" s="627"/>
      <c r="AI22" s="627"/>
      <c r="AJ22" s="627"/>
      <c r="AK22" s="627"/>
      <c r="AL22" s="628">
        <v>28.3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532999</v>
      </c>
      <c r="S23" s="624"/>
      <c r="T23" s="624"/>
      <c r="U23" s="624"/>
      <c r="V23" s="624"/>
      <c r="W23" s="624"/>
      <c r="X23" s="624"/>
      <c r="Y23" s="625"/>
      <c r="Z23" s="626">
        <v>1.4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18234451</v>
      </c>
      <c r="CS24" s="613"/>
      <c r="CT24" s="613"/>
      <c r="CU24" s="613"/>
      <c r="CV24" s="613"/>
      <c r="CW24" s="613"/>
      <c r="CX24" s="613"/>
      <c r="CY24" s="614"/>
      <c r="CZ24" s="617">
        <v>49</v>
      </c>
      <c r="DA24" s="618"/>
      <c r="DB24" s="618"/>
      <c r="DC24" s="634"/>
      <c r="DD24" s="658">
        <v>11108271</v>
      </c>
      <c r="DE24" s="613"/>
      <c r="DF24" s="613"/>
      <c r="DG24" s="613"/>
      <c r="DH24" s="613"/>
      <c r="DI24" s="613"/>
      <c r="DJ24" s="613"/>
      <c r="DK24" s="614"/>
      <c r="DL24" s="658">
        <v>9949613</v>
      </c>
      <c r="DM24" s="613"/>
      <c r="DN24" s="613"/>
      <c r="DO24" s="613"/>
      <c r="DP24" s="613"/>
      <c r="DQ24" s="613"/>
      <c r="DR24" s="613"/>
      <c r="DS24" s="613"/>
      <c r="DT24" s="613"/>
      <c r="DU24" s="613"/>
      <c r="DV24" s="614"/>
      <c r="DW24" s="617">
        <v>47.2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21438213</v>
      </c>
      <c r="S25" s="624"/>
      <c r="T25" s="624"/>
      <c r="U25" s="624"/>
      <c r="V25" s="624"/>
      <c r="W25" s="624"/>
      <c r="X25" s="624"/>
      <c r="Y25" s="625"/>
      <c r="Z25" s="626">
        <v>55.4</v>
      </c>
      <c r="AA25" s="626"/>
      <c r="AB25" s="626"/>
      <c r="AC25" s="626"/>
      <c r="AD25" s="627">
        <v>20905214</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5354194</v>
      </c>
      <c r="CS25" s="655"/>
      <c r="CT25" s="655"/>
      <c r="CU25" s="655"/>
      <c r="CV25" s="655"/>
      <c r="CW25" s="655"/>
      <c r="CX25" s="655"/>
      <c r="CY25" s="656"/>
      <c r="CZ25" s="628">
        <v>14.4</v>
      </c>
      <c r="DA25" s="653"/>
      <c r="DB25" s="653"/>
      <c r="DC25" s="657"/>
      <c r="DD25" s="632">
        <v>4778787</v>
      </c>
      <c r="DE25" s="655"/>
      <c r="DF25" s="655"/>
      <c r="DG25" s="655"/>
      <c r="DH25" s="655"/>
      <c r="DI25" s="655"/>
      <c r="DJ25" s="655"/>
      <c r="DK25" s="656"/>
      <c r="DL25" s="632">
        <v>4761687</v>
      </c>
      <c r="DM25" s="655"/>
      <c r="DN25" s="655"/>
      <c r="DO25" s="655"/>
      <c r="DP25" s="655"/>
      <c r="DQ25" s="655"/>
      <c r="DR25" s="655"/>
      <c r="DS25" s="655"/>
      <c r="DT25" s="655"/>
      <c r="DU25" s="655"/>
      <c r="DV25" s="656"/>
      <c r="DW25" s="628">
        <v>22.6</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10349</v>
      </c>
      <c r="S26" s="624"/>
      <c r="T26" s="624"/>
      <c r="U26" s="624"/>
      <c r="V26" s="624"/>
      <c r="W26" s="624"/>
      <c r="X26" s="624"/>
      <c r="Y26" s="625"/>
      <c r="Z26" s="626">
        <v>0</v>
      </c>
      <c r="AA26" s="626"/>
      <c r="AB26" s="626"/>
      <c r="AC26" s="626"/>
      <c r="AD26" s="627">
        <v>10349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2861875</v>
      </c>
      <c r="CS26" s="624"/>
      <c r="CT26" s="624"/>
      <c r="CU26" s="624"/>
      <c r="CV26" s="624"/>
      <c r="CW26" s="624"/>
      <c r="CX26" s="624"/>
      <c r="CY26" s="625"/>
      <c r="CZ26" s="628">
        <v>7.7</v>
      </c>
      <c r="DA26" s="653"/>
      <c r="DB26" s="653"/>
      <c r="DC26" s="657"/>
      <c r="DD26" s="632">
        <v>2644294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84097</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11388111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10805162</v>
      </c>
      <c r="CS27" s="655"/>
      <c r="CT27" s="655"/>
      <c r="CU27" s="655"/>
      <c r="CV27" s="655"/>
      <c r="CW27" s="655"/>
      <c r="CX27" s="655"/>
      <c r="CY27" s="656"/>
      <c r="CZ27" s="628">
        <v>29</v>
      </c>
      <c r="DA27" s="653"/>
      <c r="DB27" s="653"/>
      <c r="DC27" s="657"/>
      <c r="DD27" s="632">
        <v>4254389</v>
      </c>
      <c r="DE27" s="655"/>
      <c r="DF27" s="655"/>
      <c r="DG27" s="655"/>
      <c r="DH27" s="655"/>
      <c r="DI27" s="655"/>
      <c r="DJ27" s="655"/>
      <c r="DK27" s="656"/>
      <c r="DL27" s="632">
        <v>3112831</v>
      </c>
      <c r="DM27" s="655"/>
      <c r="DN27" s="655"/>
      <c r="DO27" s="655"/>
      <c r="DP27" s="655"/>
      <c r="DQ27" s="655"/>
      <c r="DR27" s="655"/>
      <c r="DS27" s="655"/>
      <c r="DT27" s="655"/>
      <c r="DU27" s="655"/>
      <c r="DV27" s="656"/>
      <c r="DW27" s="628">
        <v>14.8</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220894</v>
      </c>
      <c r="S28" s="624"/>
      <c r="T28" s="624"/>
      <c r="U28" s="624"/>
      <c r="V28" s="624"/>
      <c r="W28" s="624"/>
      <c r="X28" s="624"/>
      <c r="Y28" s="625"/>
      <c r="Z28" s="626">
        <v>0.6</v>
      </c>
      <c r="AA28" s="626"/>
      <c r="AB28" s="626"/>
      <c r="AC28" s="626"/>
      <c r="AD28" s="627">
        <v>51547</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2075095</v>
      </c>
      <c r="CS28" s="624"/>
      <c r="CT28" s="624"/>
      <c r="CU28" s="624"/>
      <c r="CV28" s="624"/>
      <c r="CW28" s="624"/>
      <c r="CX28" s="624"/>
      <c r="CY28" s="625"/>
      <c r="CZ28" s="628">
        <v>5.6</v>
      </c>
      <c r="DA28" s="653"/>
      <c r="DB28" s="653"/>
      <c r="DC28" s="657"/>
      <c r="DD28" s="632">
        <v>2075095</v>
      </c>
      <c r="DE28" s="624"/>
      <c r="DF28" s="624"/>
      <c r="DG28" s="624"/>
      <c r="DH28" s="624"/>
      <c r="DI28" s="624"/>
      <c r="DJ28" s="624"/>
      <c r="DK28" s="625"/>
      <c r="DL28" s="632">
        <v>2075095</v>
      </c>
      <c r="DM28" s="624"/>
      <c r="DN28" s="624"/>
      <c r="DO28" s="624"/>
      <c r="DP28" s="624"/>
      <c r="DQ28" s="624"/>
      <c r="DR28" s="624"/>
      <c r="DS28" s="624"/>
      <c r="DT28" s="624"/>
      <c r="DU28" s="624"/>
      <c r="DV28" s="625"/>
      <c r="DW28" s="628">
        <v>9.8000000000000007</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182921</v>
      </c>
      <c r="S29" s="624"/>
      <c r="T29" s="624"/>
      <c r="U29" s="624"/>
      <c r="V29" s="624"/>
      <c r="W29" s="624"/>
      <c r="X29" s="624"/>
      <c r="Y29" s="625"/>
      <c r="Z29" s="626">
        <v>0.5</v>
      </c>
      <c r="AA29" s="626"/>
      <c r="AB29" s="626"/>
      <c r="AC29" s="626"/>
      <c r="AD29" s="627">
        <v>4</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2075089</v>
      </c>
      <c r="CS29" s="655"/>
      <c r="CT29" s="655"/>
      <c r="CU29" s="655"/>
      <c r="CV29" s="655"/>
      <c r="CW29" s="655"/>
      <c r="CX29" s="655"/>
      <c r="CY29" s="656"/>
      <c r="CZ29" s="628">
        <v>5.6</v>
      </c>
      <c r="DA29" s="653"/>
      <c r="DB29" s="653"/>
      <c r="DC29" s="657"/>
      <c r="DD29" s="632">
        <v>2075089</v>
      </c>
      <c r="DE29" s="655"/>
      <c r="DF29" s="655"/>
      <c r="DG29" s="655"/>
      <c r="DH29" s="655"/>
      <c r="DI29" s="655"/>
      <c r="DJ29" s="655"/>
      <c r="DK29" s="656"/>
      <c r="DL29" s="632">
        <v>2075089</v>
      </c>
      <c r="DM29" s="655"/>
      <c r="DN29" s="655"/>
      <c r="DO29" s="655"/>
      <c r="DP29" s="655"/>
      <c r="DQ29" s="655"/>
      <c r="DR29" s="655"/>
      <c r="DS29" s="655"/>
      <c r="DT29" s="655"/>
      <c r="DU29" s="655"/>
      <c r="DV29" s="656"/>
      <c r="DW29" s="628">
        <v>9.8000000000000007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7087101</v>
      </c>
      <c r="S30" s="624"/>
      <c r="T30" s="624"/>
      <c r="U30" s="624"/>
      <c r="V30" s="624"/>
      <c r="W30" s="624"/>
      <c r="X30" s="624"/>
      <c r="Y30" s="625"/>
      <c r="Z30" s="626">
        <v>18.3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1956679</v>
      </c>
      <c r="CS30" s="624"/>
      <c r="CT30" s="624"/>
      <c r="CU30" s="624"/>
      <c r="CV30" s="624"/>
      <c r="CW30" s="624"/>
      <c r="CX30" s="624"/>
      <c r="CY30" s="625"/>
      <c r="CZ30" s="628">
        <v>5.3</v>
      </c>
      <c r="DA30" s="653"/>
      <c r="DB30" s="653"/>
      <c r="DC30" s="657"/>
      <c r="DD30" s="632">
        <v>1956679</v>
      </c>
      <c r="DE30" s="624"/>
      <c r="DF30" s="624"/>
      <c r="DG30" s="624"/>
      <c r="DH30" s="624"/>
      <c r="DI30" s="624"/>
      <c r="DJ30" s="624"/>
      <c r="DK30" s="625"/>
      <c r="DL30" s="632">
        <v>1956679</v>
      </c>
      <c r="DM30" s="624"/>
      <c r="DN30" s="624"/>
      <c r="DO30" s="624"/>
      <c r="DP30" s="624"/>
      <c r="DQ30" s="624"/>
      <c r="DR30" s="624"/>
      <c r="DS30" s="624"/>
      <c r="DT30" s="624"/>
      <c r="DU30" s="624"/>
      <c r="DV30" s="625"/>
      <c r="DW30" s="628">
        <v>9.3000000000000007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98.6</v>
      </c>
      <c r="BH31" s="667"/>
      <c r="BI31" s="667"/>
      <c r="BJ31" s="667"/>
      <c r="BK31" s="667"/>
      <c r="BL31" s="667"/>
      <c r="BM31" s="618">
        <v>94.8</v>
      </c>
      <c r="BN31" s="667"/>
      <c r="BO31" s="667"/>
      <c r="BP31" s="667"/>
      <c r="BQ31" s="668"/>
      <c r="BR31" s="679">
        <v>98.5</v>
      </c>
      <c r="BS31" s="667"/>
      <c r="BT31" s="667"/>
      <c r="BU31" s="667"/>
      <c r="BV31" s="667"/>
      <c r="BW31" s="667"/>
      <c r="BX31" s="618">
        <v>94.8</v>
      </c>
      <c r="BY31" s="667"/>
      <c r="BZ31" s="667"/>
      <c r="CA31" s="667"/>
      <c r="CB31" s="668"/>
      <c r="CD31" s="661"/>
      <c r="CE31" s="662"/>
      <c r="CF31" s="620" t="s">
        <v>300</v>
      </c>
      <c r="CG31" s="621"/>
      <c r="CH31" s="621"/>
      <c r="CI31" s="621"/>
      <c r="CJ31" s="621"/>
      <c r="CK31" s="621"/>
      <c r="CL31" s="621"/>
      <c r="CM31" s="621"/>
      <c r="CN31" s="621"/>
      <c r="CO31" s="621"/>
      <c r="CP31" s="621"/>
      <c r="CQ31" s="622"/>
      <c r="CR31" s="623">
        <v>118410</v>
      </c>
      <c r="CS31" s="655"/>
      <c r="CT31" s="655"/>
      <c r="CU31" s="655"/>
      <c r="CV31" s="655"/>
      <c r="CW31" s="655"/>
      <c r="CX31" s="655"/>
      <c r="CY31" s="656"/>
      <c r="CZ31" s="628">
        <v>0.3</v>
      </c>
      <c r="DA31" s="653"/>
      <c r="DB31" s="653"/>
      <c r="DC31" s="657"/>
      <c r="DD31" s="632">
        <v>118410</v>
      </c>
      <c r="DE31" s="655"/>
      <c r="DF31" s="655"/>
      <c r="DG31" s="655"/>
      <c r="DH31" s="655"/>
      <c r="DI31" s="655"/>
      <c r="DJ31" s="655"/>
      <c r="DK31" s="656"/>
      <c r="DL31" s="632">
        <v>118410</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2876089</v>
      </c>
      <c r="S32" s="624"/>
      <c r="T32" s="624"/>
      <c r="U32" s="624"/>
      <c r="V32" s="624"/>
      <c r="W32" s="624"/>
      <c r="X32" s="624"/>
      <c r="Y32" s="625"/>
      <c r="Z32" s="626">
        <v>7.4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98.3</v>
      </c>
      <c r="BH32" s="655"/>
      <c r="BI32" s="655"/>
      <c r="BJ32" s="655"/>
      <c r="BK32" s="655"/>
      <c r="BL32" s="655"/>
      <c r="BM32" s="629">
        <v>92.9</v>
      </c>
      <c r="BN32" s="655"/>
      <c r="BO32" s="655"/>
      <c r="BP32" s="655"/>
      <c r="BQ32" s="678"/>
      <c r="BR32" s="680">
        <v>98.2</v>
      </c>
      <c r="BS32" s="655"/>
      <c r="BT32" s="655"/>
      <c r="BU32" s="655"/>
      <c r="BV32" s="655"/>
      <c r="BW32" s="655"/>
      <c r="BX32" s="629">
        <v>92.8</v>
      </c>
      <c r="BY32" s="655"/>
      <c r="BZ32" s="655"/>
      <c r="CA32" s="655"/>
      <c r="CB32" s="678"/>
      <c r="CD32" s="663"/>
      <c r="CE32" s="664"/>
      <c r="CF32" s="620" t="s">
        <v>304</v>
      </c>
      <c r="CG32" s="621"/>
      <c r="CH32" s="621"/>
      <c r="CI32" s="621"/>
      <c r="CJ32" s="621"/>
      <c r="CK32" s="621"/>
      <c r="CL32" s="621"/>
      <c r="CM32" s="621"/>
      <c r="CN32" s="621"/>
      <c r="CO32" s="621"/>
      <c r="CP32" s="621"/>
      <c r="CQ32" s="622"/>
      <c r="CR32" s="623">
        <v>6</v>
      </c>
      <c r="CS32" s="624"/>
      <c r="CT32" s="624"/>
      <c r="CU32" s="624"/>
      <c r="CV32" s="624"/>
      <c r="CW32" s="624"/>
      <c r="CX32" s="624"/>
      <c r="CY32" s="625"/>
      <c r="CZ32" s="628">
        <v>0</v>
      </c>
      <c r="DA32" s="653"/>
      <c r="DB32" s="653"/>
      <c r="DC32" s="657"/>
      <c r="DD32" s="632">
        <v>6</v>
      </c>
      <c r="DE32" s="624"/>
      <c r="DF32" s="624"/>
      <c r="DG32" s="624"/>
      <c r="DH32" s="624"/>
      <c r="DI32" s="624"/>
      <c r="DJ32" s="624"/>
      <c r="DK32" s="625"/>
      <c r="DL32" s="632">
        <v>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24341</v>
      </c>
      <c r="S33" s="624"/>
      <c r="T33" s="624"/>
      <c r="U33" s="624"/>
      <c r="V33" s="624"/>
      <c r="W33" s="624"/>
      <c r="X33" s="624"/>
      <c r="Y33" s="625"/>
      <c r="Z33" s="626">
        <v>0.1</v>
      </c>
      <c r="AA33" s="626"/>
      <c r="AB33" s="626"/>
      <c r="AC33" s="626"/>
      <c r="AD33" s="627">
        <v>5338</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98.8</v>
      </c>
      <c r="BH33" s="682"/>
      <c r="BI33" s="682"/>
      <c r="BJ33" s="682"/>
      <c r="BK33" s="682"/>
      <c r="BL33" s="682"/>
      <c r="BM33" s="683">
        <v>96.5</v>
      </c>
      <c r="BN33" s="682"/>
      <c r="BO33" s="682"/>
      <c r="BP33" s="682"/>
      <c r="BQ33" s="684"/>
      <c r="BR33" s="681">
        <v>98.8</v>
      </c>
      <c r="BS33" s="682"/>
      <c r="BT33" s="682"/>
      <c r="BU33" s="682"/>
      <c r="BV33" s="682"/>
      <c r="BW33" s="682"/>
      <c r="BX33" s="683">
        <v>96.4</v>
      </c>
      <c r="BY33" s="682"/>
      <c r="BZ33" s="682"/>
      <c r="CA33" s="682"/>
      <c r="CB33" s="684"/>
      <c r="CD33" s="620" t="s">
        <v>307</v>
      </c>
      <c r="CE33" s="621"/>
      <c r="CF33" s="621"/>
      <c r="CG33" s="621"/>
      <c r="CH33" s="621"/>
      <c r="CI33" s="621"/>
      <c r="CJ33" s="621"/>
      <c r="CK33" s="621"/>
      <c r="CL33" s="621"/>
      <c r="CM33" s="621"/>
      <c r="CN33" s="621"/>
      <c r="CO33" s="621"/>
      <c r="CP33" s="621"/>
      <c r="CQ33" s="622"/>
      <c r="CR33" s="623">
        <v>15077995</v>
      </c>
      <c r="CS33" s="655"/>
      <c r="CT33" s="655"/>
      <c r="CU33" s="655"/>
      <c r="CV33" s="655"/>
      <c r="CW33" s="655"/>
      <c r="CX33" s="655"/>
      <c r="CY33" s="656"/>
      <c r="CZ33" s="628">
        <v>40.5</v>
      </c>
      <c r="DA33" s="653"/>
      <c r="DB33" s="653"/>
      <c r="DC33" s="657"/>
      <c r="DD33" s="632">
        <v>13113143</v>
      </c>
      <c r="DE33" s="655"/>
      <c r="DF33" s="655"/>
      <c r="DG33" s="655"/>
      <c r="DH33" s="655"/>
      <c r="DI33" s="655"/>
      <c r="DJ33" s="655"/>
      <c r="DK33" s="656"/>
      <c r="DL33" s="632">
        <v>10073199</v>
      </c>
      <c r="DM33" s="655"/>
      <c r="DN33" s="655"/>
      <c r="DO33" s="655"/>
      <c r="DP33" s="655"/>
      <c r="DQ33" s="655"/>
      <c r="DR33" s="655"/>
      <c r="DS33" s="655"/>
      <c r="DT33" s="655"/>
      <c r="DU33" s="655"/>
      <c r="DV33" s="656"/>
      <c r="DW33" s="628">
        <v>47.7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166091</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5758004</v>
      </c>
      <c r="CS34" s="624"/>
      <c r="CT34" s="624"/>
      <c r="CU34" s="624"/>
      <c r="CV34" s="624"/>
      <c r="CW34" s="624"/>
      <c r="CX34" s="624"/>
      <c r="CY34" s="625"/>
      <c r="CZ34" s="628">
        <v>15.5</v>
      </c>
      <c r="DA34" s="653"/>
      <c r="DB34" s="653"/>
      <c r="DC34" s="657"/>
      <c r="DD34" s="632">
        <v>4744691</v>
      </c>
      <c r="DE34" s="624"/>
      <c r="DF34" s="624"/>
      <c r="DG34" s="624"/>
      <c r="DH34" s="624"/>
      <c r="DI34" s="624"/>
      <c r="DJ34" s="624"/>
      <c r="DK34" s="625"/>
      <c r="DL34" s="632">
        <v>4274160</v>
      </c>
      <c r="DM34" s="624"/>
      <c r="DN34" s="624"/>
      <c r="DO34" s="624"/>
      <c r="DP34" s="624"/>
      <c r="DQ34" s="624"/>
      <c r="DR34" s="624"/>
      <c r="DS34" s="624"/>
      <c r="DT34" s="624"/>
      <c r="DU34" s="624"/>
      <c r="DV34" s="625"/>
      <c r="DW34" s="628">
        <v>20.3</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2572452</v>
      </c>
      <c r="S35" s="624"/>
      <c r="T35" s="624"/>
      <c r="U35" s="624"/>
      <c r="V35" s="624"/>
      <c r="W35" s="624"/>
      <c r="X35" s="624"/>
      <c r="Y35" s="625"/>
      <c r="Z35" s="626">
        <v>6.6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168271</v>
      </c>
      <c r="CS35" s="655"/>
      <c r="CT35" s="655"/>
      <c r="CU35" s="655"/>
      <c r="CV35" s="655"/>
      <c r="CW35" s="655"/>
      <c r="CX35" s="655"/>
      <c r="CY35" s="656"/>
      <c r="CZ35" s="628">
        <v>0.5</v>
      </c>
      <c r="DA35" s="653"/>
      <c r="DB35" s="653"/>
      <c r="DC35" s="657"/>
      <c r="DD35" s="632">
        <v>142676</v>
      </c>
      <c r="DE35" s="655"/>
      <c r="DF35" s="655"/>
      <c r="DG35" s="655"/>
      <c r="DH35" s="655"/>
      <c r="DI35" s="655"/>
      <c r="DJ35" s="655"/>
      <c r="DK35" s="656"/>
      <c r="DL35" s="632">
        <v>142676</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1041552</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4564062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84668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4328832</v>
      </c>
      <c r="CS36" s="624"/>
      <c r="CT36" s="624"/>
      <c r="CU36" s="624"/>
      <c r="CV36" s="624"/>
      <c r="CW36" s="624"/>
      <c r="CX36" s="624"/>
      <c r="CY36" s="625"/>
      <c r="CZ36" s="628">
        <v>11.6</v>
      </c>
      <c r="DA36" s="653"/>
      <c r="DB36" s="653"/>
      <c r="DC36" s="657"/>
      <c r="DD36" s="632">
        <v>4117622</v>
      </c>
      <c r="DE36" s="624"/>
      <c r="DF36" s="624"/>
      <c r="DG36" s="624"/>
      <c r="DH36" s="624"/>
      <c r="DI36" s="624"/>
      <c r="DJ36" s="624"/>
      <c r="DK36" s="625"/>
      <c r="DL36" s="632">
        <v>3330245</v>
      </c>
      <c r="DM36" s="624"/>
      <c r="DN36" s="624"/>
      <c r="DO36" s="624"/>
      <c r="DP36" s="624"/>
      <c r="DQ36" s="624"/>
      <c r="DR36" s="624"/>
      <c r="DS36" s="624"/>
      <c r="DT36" s="624"/>
      <c r="DU36" s="624"/>
      <c r="DV36" s="625"/>
      <c r="DW36" s="628">
        <v>15.8</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986177</v>
      </c>
      <c r="S37" s="624"/>
      <c r="T37" s="624"/>
      <c r="U37" s="624"/>
      <c r="V37" s="624"/>
      <c r="W37" s="624"/>
      <c r="X37" s="624"/>
      <c r="Y37" s="625"/>
      <c r="Z37" s="626">
        <v>2.5</v>
      </c>
      <c r="AA37" s="626"/>
      <c r="AB37" s="626"/>
      <c r="AC37" s="626"/>
      <c r="AD37" s="627">
        <v>24621</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794619</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-172487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1918460</v>
      </c>
      <c r="CS37" s="655"/>
      <c r="CT37" s="655"/>
      <c r="CU37" s="655"/>
      <c r="CV37" s="655"/>
      <c r="CW37" s="655"/>
      <c r="CX37" s="655"/>
      <c r="CY37" s="656"/>
      <c r="CZ37" s="628">
        <v>5.2</v>
      </c>
      <c r="DA37" s="653"/>
      <c r="DB37" s="653"/>
      <c r="DC37" s="657"/>
      <c r="DD37" s="632">
        <v>1918460</v>
      </c>
      <c r="DE37" s="655"/>
      <c r="DF37" s="655"/>
      <c r="DG37" s="655"/>
      <c r="DH37" s="655"/>
      <c r="DI37" s="655"/>
      <c r="DJ37" s="655"/>
      <c r="DK37" s="656"/>
      <c r="DL37" s="632">
        <v>1706432</v>
      </c>
      <c r="DM37" s="655"/>
      <c r="DN37" s="655"/>
      <c r="DO37" s="655"/>
      <c r="DP37" s="655"/>
      <c r="DQ37" s="655"/>
      <c r="DR37" s="655"/>
      <c r="DS37" s="655"/>
      <c r="DT37" s="655"/>
      <c r="DU37" s="655"/>
      <c r="DV37" s="656"/>
      <c r="DW37" s="628">
        <v>8.1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2020906</v>
      </c>
      <c r="S38" s="624"/>
      <c r="T38" s="624"/>
      <c r="U38" s="624"/>
      <c r="V38" s="624"/>
      <c r="W38" s="624"/>
      <c r="X38" s="624"/>
      <c r="Y38" s="625"/>
      <c r="Z38" s="626">
        <v>5.2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497308</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9432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3232226</v>
      </c>
      <c r="CS38" s="624"/>
      <c r="CT38" s="624"/>
      <c r="CU38" s="624"/>
      <c r="CV38" s="624"/>
      <c r="CW38" s="624"/>
      <c r="CX38" s="624"/>
      <c r="CY38" s="625"/>
      <c r="CZ38" s="628">
        <v>8.6999999999999993</v>
      </c>
      <c r="DA38" s="653"/>
      <c r="DB38" s="653"/>
      <c r="DC38" s="657"/>
      <c r="DD38" s="632">
        <v>2613469</v>
      </c>
      <c r="DE38" s="624"/>
      <c r="DF38" s="624"/>
      <c r="DG38" s="624"/>
      <c r="DH38" s="624"/>
      <c r="DI38" s="624"/>
      <c r="DJ38" s="624"/>
      <c r="DK38" s="625"/>
      <c r="DL38" s="632">
        <v>2326118</v>
      </c>
      <c r="DM38" s="624"/>
      <c r="DN38" s="624"/>
      <c r="DO38" s="624"/>
      <c r="DP38" s="624"/>
      <c r="DQ38" s="624"/>
      <c r="DR38" s="624"/>
      <c r="DS38" s="624"/>
      <c r="DT38" s="624"/>
      <c r="DU38" s="624"/>
      <c r="DV38" s="625"/>
      <c r="DW38" s="628">
        <v>11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32170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14146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1502662</v>
      </c>
      <c r="CS39" s="655"/>
      <c r="CT39" s="655"/>
      <c r="CU39" s="655"/>
      <c r="CV39" s="655"/>
      <c r="CW39" s="655"/>
      <c r="CX39" s="655"/>
      <c r="CY39" s="656"/>
      <c r="CZ39" s="628">
        <v>4</v>
      </c>
      <c r="DA39" s="653"/>
      <c r="DB39" s="653"/>
      <c r="DC39" s="657"/>
      <c r="DD39" s="632">
        <v>1494685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102306</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7739</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88000</v>
      </c>
      <c r="CS40" s="624"/>
      <c r="CT40" s="624"/>
      <c r="CU40" s="624"/>
      <c r="CV40" s="624"/>
      <c r="CW40" s="624"/>
      <c r="CX40" s="624"/>
      <c r="CY40" s="625"/>
      <c r="CZ40" s="628">
        <v>0.2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38711183</v>
      </c>
      <c r="S41" s="696"/>
      <c r="T41" s="696"/>
      <c r="U41" s="696"/>
      <c r="V41" s="696"/>
      <c r="W41" s="696"/>
      <c r="X41" s="696"/>
      <c r="Y41" s="700"/>
      <c r="Z41" s="701">
        <v>100</v>
      </c>
      <c r="AA41" s="701"/>
      <c r="AB41" s="701"/>
      <c r="AC41" s="701"/>
      <c r="AD41" s="702">
        <v>20997073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827268</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2404958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348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3893238</v>
      </c>
      <c r="CS42" s="655"/>
      <c r="CT42" s="655"/>
      <c r="CU42" s="655"/>
      <c r="CV42" s="655"/>
      <c r="CW42" s="655"/>
      <c r="CX42" s="655"/>
      <c r="CY42" s="656"/>
      <c r="CZ42" s="628">
        <v>10.5</v>
      </c>
      <c r="DA42" s="653"/>
      <c r="DB42" s="653"/>
      <c r="DC42" s="657"/>
      <c r="DD42" s="632">
        <v>1154265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259603</v>
      </c>
      <c r="CS43" s="655"/>
      <c r="CT43" s="655"/>
      <c r="CU43" s="655"/>
      <c r="CV43" s="655"/>
      <c r="CW43" s="655"/>
      <c r="CX43" s="655"/>
      <c r="CY43" s="656"/>
      <c r="CZ43" s="628">
        <v>0.7</v>
      </c>
      <c r="DA43" s="653"/>
      <c r="DB43" s="653"/>
      <c r="DC43" s="657"/>
      <c r="DD43" s="632">
        <v>259603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3893238</v>
      </c>
      <c r="CS44" s="624"/>
      <c r="CT44" s="624"/>
      <c r="CU44" s="624"/>
      <c r="CV44" s="624"/>
      <c r="CW44" s="624"/>
      <c r="CX44" s="624"/>
      <c r="CY44" s="625"/>
      <c r="CZ44" s="628">
        <v>10.5</v>
      </c>
      <c r="DA44" s="629"/>
      <c r="DB44" s="629"/>
      <c r="DC44" s="635"/>
      <c r="DD44" s="632">
        <v>1154265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1447434</v>
      </c>
      <c r="CS45" s="655"/>
      <c r="CT45" s="655"/>
      <c r="CU45" s="655"/>
      <c r="CV45" s="655"/>
      <c r="CW45" s="655"/>
      <c r="CX45" s="655"/>
      <c r="CY45" s="656"/>
      <c r="CZ45" s="628">
        <v>3.9</v>
      </c>
      <c r="DA45" s="653"/>
      <c r="DB45" s="653"/>
      <c r="DC45" s="657"/>
      <c r="DD45" s="632">
        <v>268505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2397281</v>
      </c>
      <c r="CS46" s="624"/>
      <c r="CT46" s="624"/>
      <c r="CU46" s="624"/>
      <c r="CV46" s="624"/>
      <c r="CW46" s="624"/>
      <c r="CX46" s="624"/>
      <c r="CY46" s="625"/>
      <c r="CZ46" s="628">
        <v>6.4</v>
      </c>
      <c r="DA46" s="629"/>
      <c r="DB46" s="629"/>
      <c r="DC46" s="635"/>
      <c r="DD46" s="632">
        <v>861437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37205684</v>
      </c>
      <c r="CS49" s="682"/>
      <c r="CT49" s="682"/>
      <c r="CU49" s="682"/>
      <c r="CV49" s="682"/>
      <c r="CW49" s="682"/>
      <c r="CX49" s="682"/>
      <c r="CY49" s="711"/>
      <c r="CZ49" s="703">
        <v>100</v>
      </c>
      <c r="DA49" s="712"/>
      <c r="DB49" s="712"/>
      <c r="DC49" s="713"/>
      <c r="DD49" s="714">
        <v>25375679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tYSkBpbCf5zMAz0rGqgVxbJoDV/1xHKTEESvIt47ZLGpgPEFOOctOxLHlD11Ye6NrzqChUCeoq3Q5z7lGpdrg==" saltValue="SbWiqQK3QVC14krLP1+xz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38675</v>
      </c>
      <c r="R7" s="753"/>
      <c r="S7" s="753"/>
      <c r="T7" s="753"/>
      <c r="U7" s="753"/>
      <c r="V7" s="753">
        <v>37170</v>
      </c>
      <c r="W7" s="753"/>
      <c r="X7" s="753"/>
      <c r="Y7" s="753"/>
      <c r="Z7" s="753"/>
      <c r="AA7" s="753">
        <v>1506</v>
      </c>
      <c r="AB7" s="753"/>
      <c r="AC7" s="753"/>
      <c r="AD7" s="753"/>
      <c r="AE7" s="754"/>
      <c r="AF7" s="755">
        <v>1482</v>
      </c>
      <c r="AG7" s="756"/>
      <c r="AH7" s="756"/>
      <c r="AI7" s="756"/>
      <c r="AJ7" s="757"/>
      <c r="AK7" s="758">
        <v>2573</v>
      </c>
      <c r="AL7" s="759"/>
      <c r="AM7" s="759"/>
      <c r="AN7" s="759"/>
      <c r="AO7" s="759"/>
      <c r="AP7" s="759">
        <v>27503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51</v>
      </c>
      <c r="R8" s="784"/>
      <c r="S8" s="784"/>
      <c r="T8" s="784"/>
      <c r="U8" s="784"/>
      <c r="V8" s="784">
        <v>52</v>
      </c>
      <c r="W8" s="784"/>
      <c r="X8" s="784"/>
      <c r="Y8" s="784"/>
      <c r="Z8" s="784"/>
      <c r="AA8" s="784">
        <v>0</v>
      </c>
      <c r="AB8" s="784"/>
      <c r="AC8" s="784"/>
      <c r="AD8" s="784"/>
      <c r="AE8" s="785"/>
      <c r="AF8" s="786">
        <v>0</v>
      </c>
      <c r="AG8" s="787"/>
      <c r="AH8" s="787"/>
      <c r="AI8" s="787"/>
      <c r="AJ8" s="788"/>
      <c r="AK8" s="769">
        <v>15</v>
      </c>
      <c r="AL8" s="770"/>
      <c r="AM8" s="770"/>
      <c r="AN8" s="770"/>
      <c r="AO8" s="770"/>
      <c r="AP8" s="770" t="s">
        <v>551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38711</v>
      </c>
      <c r="R23" s="793"/>
      <c r="S23" s="793"/>
      <c r="T23" s="793"/>
      <c r="U23" s="793"/>
      <c r="V23" s="793">
        <v>37206</v>
      </c>
      <c r="W23" s="793"/>
      <c r="X23" s="793"/>
      <c r="Y23" s="793"/>
      <c r="Z23" s="793"/>
      <c r="AA23" s="793">
        <v>1505</v>
      </c>
      <c r="AB23" s="793"/>
      <c r="AC23" s="793"/>
      <c r="AD23" s="793"/>
      <c r="AE23" s="794"/>
      <c r="AF23" s="795">
        <v>1482</v>
      </c>
      <c r="AG23" s="793"/>
      <c r="AH23" s="793"/>
      <c r="AI23" s="793"/>
      <c r="AJ23" s="796"/>
      <c r="AK23" s="797"/>
      <c r="AL23" s="798"/>
      <c r="AM23" s="798"/>
      <c r="AN23" s="798"/>
      <c r="AO23" s="798"/>
      <c r="AP23" s="793">
        <v>27503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7598</v>
      </c>
      <c r="R28" s="823"/>
      <c r="S28" s="823"/>
      <c r="T28" s="823"/>
      <c r="U28" s="823"/>
      <c r="V28" s="823">
        <v>7513</v>
      </c>
      <c r="W28" s="823"/>
      <c r="X28" s="823"/>
      <c r="Y28" s="823"/>
      <c r="Z28" s="823"/>
      <c r="AA28" s="823">
        <v>85</v>
      </c>
      <c r="AB28" s="823"/>
      <c r="AC28" s="823"/>
      <c r="AD28" s="823"/>
      <c r="AE28" s="824"/>
      <c r="AF28" s="825">
        <v>85</v>
      </c>
      <c r="AG28" s="823"/>
      <c r="AH28" s="823"/>
      <c r="AI28" s="823"/>
      <c r="AJ28" s="826"/>
      <c r="AK28" s="827">
        <v>827</v>
      </c>
      <c r="AL28" s="828"/>
      <c r="AM28" s="828"/>
      <c r="AN28" s="828"/>
      <c r="AO28" s="828"/>
      <c r="AP28" s="828" t="s">
        <v>551</v>
      </c>
      <c r="AQ28" s="828"/>
      <c r="AR28" s="828"/>
      <c r="AS28" s="828"/>
      <c r="AT28" s="828"/>
      <c r="AU28" s="828" t="s">
        <v>551</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7169</v>
      </c>
      <c r="R29" s="784"/>
      <c r="S29" s="784"/>
      <c r="T29" s="784"/>
      <c r="U29" s="784"/>
      <c r="V29" s="784">
        <v>6875</v>
      </c>
      <c r="W29" s="784"/>
      <c r="X29" s="784"/>
      <c r="Y29" s="784"/>
      <c r="Z29" s="784"/>
      <c r="AA29" s="784">
        <v>294</v>
      </c>
      <c r="AB29" s="784"/>
      <c r="AC29" s="784"/>
      <c r="AD29" s="784"/>
      <c r="AE29" s="785"/>
      <c r="AF29" s="786">
        <v>294</v>
      </c>
      <c r="AG29" s="787"/>
      <c r="AH29" s="787"/>
      <c r="AI29" s="787"/>
      <c r="AJ29" s="788"/>
      <c r="AK29" s="832">
        <v>1305</v>
      </c>
      <c r="AL29" s="836"/>
      <c r="AM29" s="836"/>
      <c r="AN29" s="836"/>
      <c r="AO29" s="836"/>
      <c r="AP29" s="830" t="s">
        <v>551</v>
      </c>
      <c r="AQ29" s="831"/>
      <c r="AR29" s="831"/>
      <c r="AS29" s="831"/>
      <c r="AT29" s="832"/>
      <c r="AU29" s="830" t="s">
        <v>551</v>
      </c>
      <c r="AV29" s="831"/>
      <c r="AW29" s="831"/>
      <c r="AX29" s="831"/>
      <c r="AY29" s="832"/>
      <c r="AZ29" s="833"/>
      <c r="BA29" s="833"/>
      <c r="BB29" s="833"/>
      <c r="BC29" s="833"/>
      <c r="BD29" s="833"/>
      <c r="BE29" s="834"/>
      <c r="BF29" s="834"/>
      <c r="BG29" s="834"/>
      <c r="BH29" s="834"/>
      <c r="BI29" s="835"/>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2713</v>
      </c>
      <c r="R30" s="784"/>
      <c r="S30" s="784"/>
      <c r="T30" s="784"/>
      <c r="U30" s="784"/>
      <c r="V30" s="784">
        <v>2704</v>
      </c>
      <c r="W30" s="784"/>
      <c r="X30" s="784"/>
      <c r="Y30" s="784"/>
      <c r="Z30" s="784"/>
      <c r="AA30" s="784">
        <v>9</v>
      </c>
      <c r="AB30" s="784"/>
      <c r="AC30" s="784"/>
      <c r="AD30" s="784"/>
      <c r="AE30" s="785"/>
      <c r="AF30" s="786">
        <v>9</v>
      </c>
      <c r="AG30" s="787"/>
      <c r="AH30" s="787"/>
      <c r="AI30" s="787"/>
      <c r="AJ30" s="788"/>
      <c r="AK30" s="832">
        <v>1355</v>
      </c>
      <c r="AL30" s="836"/>
      <c r="AM30" s="836"/>
      <c r="AN30" s="836"/>
      <c r="AO30" s="836"/>
      <c r="AP30" s="830" t="s">
        <v>551</v>
      </c>
      <c r="AQ30" s="831"/>
      <c r="AR30" s="831"/>
      <c r="AS30" s="831"/>
      <c r="AT30" s="832"/>
      <c r="AU30" s="830" t="s">
        <v>551</v>
      </c>
      <c r="AV30" s="831"/>
      <c r="AW30" s="831"/>
      <c r="AX30" s="831"/>
      <c r="AY30" s="832"/>
      <c r="AZ30" s="833"/>
      <c r="BA30" s="833"/>
      <c r="BB30" s="833"/>
      <c r="BC30" s="833"/>
      <c r="BD30" s="833"/>
      <c r="BE30" s="834"/>
      <c r="BF30" s="834"/>
      <c r="BG30" s="834"/>
      <c r="BH30" s="834"/>
      <c r="BI30" s="835"/>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753</v>
      </c>
      <c r="R31" s="784"/>
      <c r="S31" s="784"/>
      <c r="T31" s="784"/>
      <c r="U31" s="784"/>
      <c r="V31" s="784">
        <v>776</v>
      </c>
      <c r="W31" s="784"/>
      <c r="X31" s="784"/>
      <c r="Y31" s="784"/>
      <c r="Z31" s="784"/>
      <c r="AA31" s="784">
        <v>-23</v>
      </c>
      <c r="AB31" s="784"/>
      <c r="AC31" s="784"/>
      <c r="AD31" s="784"/>
      <c r="AE31" s="785"/>
      <c r="AF31" s="786">
        <v>590</v>
      </c>
      <c r="AG31" s="787"/>
      <c r="AH31" s="787"/>
      <c r="AI31" s="787"/>
      <c r="AJ31" s="788"/>
      <c r="AK31" s="832">
        <v>8</v>
      </c>
      <c r="AL31" s="836"/>
      <c r="AM31" s="836"/>
      <c r="AN31" s="836"/>
      <c r="AO31" s="836"/>
      <c r="AP31" s="836">
        <v>740</v>
      </c>
      <c r="AQ31" s="836"/>
      <c r="AR31" s="836"/>
      <c r="AS31" s="836"/>
      <c r="AT31" s="836"/>
      <c r="AU31" s="836">
        <v>7</v>
      </c>
      <c r="AV31" s="836"/>
      <c r="AW31" s="836"/>
      <c r="AX31" s="836"/>
      <c r="AY31" s="836"/>
      <c r="AZ31" s="833" t="s">
        <v>551</v>
      </c>
      <c r="BA31" s="833"/>
      <c r="BB31" s="833"/>
      <c r="BC31" s="833"/>
      <c r="BD31" s="833"/>
      <c r="BE31" s="834" t="s">
        <v>393</v>
      </c>
      <c r="BF31" s="834"/>
      <c r="BG31" s="834"/>
      <c r="BH31" s="834"/>
      <c r="BI31" s="835"/>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49</v>
      </c>
      <c r="R32" s="784"/>
      <c r="S32" s="784"/>
      <c r="T32" s="784"/>
      <c r="U32" s="784"/>
      <c r="V32" s="784">
        <v>45</v>
      </c>
      <c r="W32" s="784"/>
      <c r="X32" s="784"/>
      <c r="Y32" s="784"/>
      <c r="Z32" s="784"/>
      <c r="AA32" s="784">
        <v>3</v>
      </c>
      <c r="AB32" s="784"/>
      <c r="AC32" s="784"/>
      <c r="AD32" s="784"/>
      <c r="AE32" s="785"/>
      <c r="AF32" s="786">
        <v>28</v>
      </c>
      <c r="AG32" s="787"/>
      <c r="AH32" s="787"/>
      <c r="AI32" s="787"/>
      <c r="AJ32" s="788"/>
      <c r="AK32" s="832">
        <v>32</v>
      </c>
      <c r="AL32" s="836"/>
      <c r="AM32" s="836"/>
      <c r="AN32" s="836"/>
      <c r="AO32" s="836"/>
      <c r="AP32" s="836">
        <v>49</v>
      </c>
      <c r="AQ32" s="836"/>
      <c r="AR32" s="836"/>
      <c r="AS32" s="836"/>
      <c r="AT32" s="836"/>
      <c r="AU32" s="836">
        <v>35</v>
      </c>
      <c r="AV32" s="836"/>
      <c r="AW32" s="836"/>
      <c r="AX32" s="836"/>
      <c r="AY32" s="836"/>
      <c r="AZ32" s="833" t="s">
        <v>551</v>
      </c>
      <c r="BA32" s="833"/>
      <c r="BB32" s="833"/>
      <c r="BC32" s="833"/>
      <c r="BD32" s="833"/>
      <c r="BE32" s="834" t="s">
        <v>393</v>
      </c>
      <c r="BF32" s="834"/>
      <c r="BG32" s="834"/>
      <c r="BH32" s="834"/>
      <c r="BI32" s="835"/>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697</v>
      </c>
      <c r="R33" s="784"/>
      <c r="S33" s="784"/>
      <c r="T33" s="784"/>
      <c r="U33" s="784"/>
      <c r="V33" s="784">
        <v>628</v>
      </c>
      <c r="W33" s="784"/>
      <c r="X33" s="784"/>
      <c r="Y33" s="784"/>
      <c r="Z33" s="784"/>
      <c r="AA33" s="784">
        <v>70</v>
      </c>
      <c r="AB33" s="784"/>
      <c r="AC33" s="784"/>
      <c r="AD33" s="784"/>
      <c r="AE33" s="785"/>
      <c r="AF33" s="786">
        <v>372</v>
      </c>
      <c r="AG33" s="787"/>
      <c r="AH33" s="787"/>
      <c r="AI33" s="787"/>
      <c r="AJ33" s="788"/>
      <c r="AK33" s="832">
        <v>497</v>
      </c>
      <c r="AL33" s="836"/>
      <c r="AM33" s="836"/>
      <c r="AN33" s="836"/>
      <c r="AO33" s="836"/>
      <c r="AP33" s="836">
        <v>6419</v>
      </c>
      <c r="AQ33" s="836"/>
      <c r="AR33" s="836"/>
      <c r="AS33" s="836"/>
      <c r="AT33" s="836"/>
      <c r="AU33" s="836">
        <v>4480</v>
      </c>
      <c r="AV33" s="836"/>
      <c r="AW33" s="836"/>
      <c r="AX33" s="836"/>
      <c r="AY33" s="836"/>
      <c r="AZ33" s="833" t="s">
        <v>551</v>
      </c>
      <c r="BA33" s="833"/>
      <c r="BB33" s="833"/>
      <c r="BC33" s="833"/>
      <c r="BD33" s="833"/>
      <c r="BE33" s="834" t="s">
        <v>393</v>
      </c>
      <c r="BF33" s="834"/>
      <c r="BG33" s="834"/>
      <c r="BH33" s="834"/>
      <c r="BI33" s="835"/>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1116</v>
      </c>
      <c r="R34" s="784"/>
      <c r="S34" s="784"/>
      <c r="T34" s="784"/>
      <c r="U34" s="784"/>
      <c r="V34" s="784">
        <v>1112</v>
      </c>
      <c r="W34" s="784"/>
      <c r="X34" s="784"/>
      <c r="Y34" s="784"/>
      <c r="Z34" s="784"/>
      <c r="AA34" s="784">
        <v>4</v>
      </c>
      <c r="AB34" s="784"/>
      <c r="AC34" s="784"/>
      <c r="AD34" s="784"/>
      <c r="AE34" s="785"/>
      <c r="AF34" s="786">
        <v>496</v>
      </c>
      <c r="AG34" s="787"/>
      <c r="AH34" s="787"/>
      <c r="AI34" s="787"/>
      <c r="AJ34" s="788"/>
      <c r="AK34" s="832">
        <v>795</v>
      </c>
      <c r="AL34" s="836"/>
      <c r="AM34" s="836"/>
      <c r="AN34" s="836"/>
      <c r="AO34" s="836"/>
      <c r="AP34" s="836">
        <v>10040</v>
      </c>
      <c r="AQ34" s="836"/>
      <c r="AR34" s="836"/>
      <c r="AS34" s="836"/>
      <c r="AT34" s="836"/>
      <c r="AU34" s="836">
        <v>9708</v>
      </c>
      <c r="AV34" s="836"/>
      <c r="AW34" s="836"/>
      <c r="AX34" s="836"/>
      <c r="AY34" s="836"/>
      <c r="AZ34" s="833" t="s">
        <v>551</v>
      </c>
      <c r="BA34" s="833"/>
      <c r="BB34" s="833"/>
      <c r="BC34" s="833"/>
      <c r="BD34" s="833"/>
      <c r="BE34" s="834" t="s">
        <v>393</v>
      </c>
      <c r="BF34" s="834"/>
      <c r="BG34" s="834"/>
      <c r="BH34" s="834"/>
      <c r="BI34" s="835"/>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36"/>
      <c r="AM35" s="836"/>
      <c r="AN35" s="836"/>
      <c r="AO35" s="836"/>
      <c r="AP35" s="836"/>
      <c r="AQ35" s="836"/>
      <c r="AR35" s="836"/>
      <c r="AS35" s="836"/>
      <c r="AT35" s="836"/>
      <c r="AU35" s="836"/>
      <c r="AV35" s="836"/>
      <c r="AW35" s="836"/>
      <c r="AX35" s="836"/>
      <c r="AY35" s="836"/>
      <c r="AZ35" s="833"/>
      <c r="BA35" s="833"/>
      <c r="BB35" s="833"/>
      <c r="BC35" s="833"/>
      <c r="BD35" s="833"/>
      <c r="BE35" s="834"/>
      <c r="BF35" s="834"/>
      <c r="BG35" s="834"/>
      <c r="BH35" s="834"/>
      <c r="BI35" s="835"/>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36"/>
      <c r="AM36" s="836"/>
      <c r="AN36" s="836"/>
      <c r="AO36" s="836"/>
      <c r="AP36" s="836"/>
      <c r="AQ36" s="836"/>
      <c r="AR36" s="836"/>
      <c r="AS36" s="836"/>
      <c r="AT36" s="836"/>
      <c r="AU36" s="836"/>
      <c r="AV36" s="836"/>
      <c r="AW36" s="836"/>
      <c r="AX36" s="836"/>
      <c r="AY36" s="836"/>
      <c r="AZ36" s="833"/>
      <c r="BA36" s="833"/>
      <c r="BB36" s="833"/>
      <c r="BC36" s="833"/>
      <c r="BD36" s="833"/>
      <c r="BE36" s="834"/>
      <c r="BF36" s="834"/>
      <c r="BG36" s="834"/>
      <c r="BH36" s="834"/>
      <c r="BI36" s="835"/>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36"/>
      <c r="AM37" s="836"/>
      <c r="AN37" s="836"/>
      <c r="AO37" s="836"/>
      <c r="AP37" s="836"/>
      <c r="AQ37" s="836"/>
      <c r="AR37" s="836"/>
      <c r="AS37" s="836"/>
      <c r="AT37" s="836"/>
      <c r="AU37" s="836"/>
      <c r="AV37" s="836"/>
      <c r="AW37" s="836"/>
      <c r="AX37" s="836"/>
      <c r="AY37" s="836"/>
      <c r="AZ37" s="833"/>
      <c r="BA37" s="833"/>
      <c r="BB37" s="833"/>
      <c r="BC37" s="833"/>
      <c r="BD37" s="833"/>
      <c r="BE37" s="834"/>
      <c r="BF37" s="834"/>
      <c r="BG37" s="834"/>
      <c r="BH37" s="834"/>
      <c r="BI37" s="835"/>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36"/>
      <c r="AM38" s="836"/>
      <c r="AN38" s="836"/>
      <c r="AO38" s="836"/>
      <c r="AP38" s="836"/>
      <c r="AQ38" s="836"/>
      <c r="AR38" s="836"/>
      <c r="AS38" s="836"/>
      <c r="AT38" s="836"/>
      <c r="AU38" s="836"/>
      <c r="AV38" s="836"/>
      <c r="AW38" s="836"/>
      <c r="AX38" s="836"/>
      <c r="AY38" s="836"/>
      <c r="AZ38" s="833"/>
      <c r="BA38" s="833"/>
      <c r="BB38" s="833"/>
      <c r="BC38" s="833"/>
      <c r="BD38" s="833"/>
      <c r="BE38" s="834"/>
      <c r="BF38" s="834"/>
      <c r="BG38" s="834"/>
      <c r="BH38" s="834"/>
      <c r="BI38" s="835"/>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36"/>
      <c r="AM39" s="836"/>
      <c r="AN39" s="836"/>
      <c r="AO39" s="836"/>
      <c r="AP39" s="836"/>
      <c r="AQ39" s="836"/>
      <c r="AR39" s="836"/>
      <c r="AS39" s="836"/>
      <c r="AT39" s="836"/>
      <c r="AU39" s="836"/>
      <c r="AV39" s="836"/>
      <c r="AW39" s="836"/>
      <c r="AX39" s="836"/>
      <c r="AY39" s="836"/>
      <c r="AZ39" s="833"/>
      <c r="BA39" s="833"/>
      <c r="BB39" s="833"/>
      <c r="BC39" s="833"/>
      <c r="BD39" s="833"/>
      <c r="BE39" s="834"/>
      <c r="BF39" s="834"/>
      <c r="BG39" s="834"/>
      <c r="BH39" s="834"/>
      <c r="BI39" s="835"/>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36"/>
      <c r="AM40" s="836"/>
      <c r="AN40" s="836"/>
      <c r="AO40" s="836"/>
      <c r="AP40" s="836"/>
      <c r="AQ40" s="836"/>
      <c r="AR40" s="836"/>
      <c r="AS40" s="836"/>
      <c r="AT40" s="836"/>
      <c r="AU40" s="836"/>
      <c r="AV40" s="836"/>
      <c r="AW40" s="836"/>
      <c r="AX40" s="836"/>
      <c r="AY40" s="836"/>
      <c r="AZ40" s="833"/>
      <c r="BA40" s="833"/>
      <c r="BB40" s="833"/>
      <c r="BC40" s="833"/>
      <c r="BD40" s="833"/>
      <c r="BE40" s="834"/>
      <c r="BF40" s="834"/>
      <c r="BG40" s="834"/>
      <c r="BH40" s="834"/>
      <c r="BI40" s="835"/>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36"/>
      <c r="AM41" s="836"/>
      <c r="AN41" s="836"/>
      <c r="AO41" s="836"/>
      <c r="AP41" s="836"/>
      <c r="AQ41" s="836"/>
      <c r="AR41" s="836"/>
      <c r="AS41" s="836"/>
      <c r="AT41" s="836"/>
      <c r="AU41" s="836"/>
      <c r="AV41" s="836"/>
      <c r="AW41" s="836"/>
      <c r="AX41" s="836"/>
      <c r="AY41" s="836"/>
      <c r="AZ41" s="833"/>
      <c r="BA41" s="833"/>
      <c r="BB41" s="833"/>
      <c r="BC41" s="833"/>
      <c r="BD41" s="833"/>
      <c r="BE41" s="834"/>
      <c r="BF41" s="834"/>
      <c r="BG41" s="834"/>
      <c r="BH41" s="834"/>
      <c r="BI41" s="835"/>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36"/>
      <c r="AM42" s="836"/>
      <c r="AN42" s="836"/>
      <c r="AO42" s="836"/>
      <c r="AP42" s="836"/>
      <c r="AQ42" s="836"/>
      <c r="AR42" s="836"/>
      <c r="AS42" s="836"/>
      <c r="AT42" s="836"/>
      <c r="AU42" s="836"/>
      <c r="AV42" s="836"/>
      <c r="AW42" s="836"/>
      <c r="AX42" s="836"/>
      <c r="AY42" s="836"/>
      <c r="AZ42" s="833"/>
      <c r="BA42" s="833"/>
      <c r="BB42" s="833"/>
      <c r="BC42" s="833"/>
      <c r="BD42" s="833"/>
      <c r="BE42" s="834"/>
      <c r="BF42" s="834"/>
      <c r="BG42" s="834"/>
      <c r="BH42" s="834"/>
      <c r="BI42" s="835"/>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36"/>
      <c r="AM43" s="836"/>
      <c r="AN43" s="836"/>
      <c r="AO43" s="836"/>
      <c r="AP43" s="836"/>
      <c r="AQ43" s="836"/>
      <c r="AR43" s="836"/>
      <c r="AS43" s="836"/>
      <c r="AT43" s="836"/>
      <c r="AU43" s="836"/>
      <c r="AV43" s="836"/>
      <c r="AW43" s="836"/>
      <c r="AX43" s="836"/>
      <c r="AY43" s="836"/>
      <c r="AZ43" s="833"/>
      <c r="BA43" s="833"/>
      <c r="BB43" s="833"/>
      <c r="BC43" s="833"/>
      <c r="BD43" s="833"/>
      <c r="BE43" s="834"/>
      <c r="BF43" s="834"/>
      <c r="BG43" s="834"/>
      <c r="BH43" s="834"/>
      <c r="BI43" s="835"/>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36"/>
      <c r="AM44" s="836"/>
      <c r="AN44" s="836"/>
      <c r="AO44" s="836"/>
      <c r="AP44" s="836"/>
      <c r="AQ44" s="836"/>
      <c r="AR44" s="836"/>
      <c r="AS44" s="836"/>
      <c r="AT44" s="836"/>
      <c r="AU44" s="836"/>
      <c r="AV44" s="836"/>
      <c r="AW44" s="836"/>
      <c r="AX44" s="836"/>
      <c r="AY44" s="836"/>
      <c r="AZ44" s="833"/>
      <c r="BA44" s="833"/>
      <c r="BB44" s="833"/>
      <c r="BC44" s="833"/>
      <c r="BD44" s="833"/>
      <c r="BE44" s="834"/>
      <c r="BF44" s="834"/>
      <c r="BG44" s="834"/>
      <c r="BH44" s="834"/>
      <c r="BI44" s="835"/>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36"/>
      <c r="AM45" s="836"/>
      <c r="AN45" s="836"/>
      <c r="AO45" s="836"/>
      <c r="AP45" s="836"/>
      <c r="AQ45" s="836"/>
      <c r="AR45" s="836"/>
      <c r="AS45" s="836"/>
      <c r="AT45" s="836"/>
      <c r="AU45" s="836"/>
      <c r="AV45" s="836"/>
      <c r="AW45" s="836"/>
      <c r="AX45" s="836"/>
      <c r="AY45" s="836"/>
      <c r="AZ45" s="833"/>
      <c r="BA45" s="833"/>
      <c r="BB45" s="833"/>
      <c r="BC45" s="833"/>
      <c r="BD45" s="833"/>
      <c r="BE45" s="834"/>
      <c r="BF45" s="834"/>
      <c r="BG45" s="834"/>
      <c r="BH45" s="834"/>
      <c r="BI45" s="835"/>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36"/>
      <c r="AM46" s="836"/>
      <c r="AN46" s="836"/>
      <c r="AO46" s="836"/>
      <c r="AP46" s="836"/>
      <c r="AQ46" s="836"/>
      <c r="AR46" s="836"/>
      <c r="AS46" s="836"/>
      <c r="AT46" s="836"/>
      <c r="AU46" s="836"/>
      <c r="AV46" s="836"/>
      <c r="AW46" s="836"/>
      <c r="AX46" s="836"/>
      <c r="AY46" s="836"/>
      <c r="AZ46" s="833"/>
      <c r="BA46" s="833"/>
      <c r="BB46" s="833"/>
      <c r="BC46" s="833"/>
      <c r="BD46" s="833"/>
      <c r="BE46" s="834"/>
      <c r="BF46" s="834"/>
      <c r="BG46" s="834"/>
      <c r="BH46" s="834"/>
      <c r="BI46" s="835"/>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36"/>
      <c r="AM47" s="836"/>
      <c r="AN47" s="836"/>
      <c r="AO47" s="836"/>
      <c r="AP47" s="836"/>
      <c r="AQ47" s="836"/>
      <c r="AR47" s="836"/>
      <c r="AS47" s="836"/>
      <c r="AT47" s="836"/>
      <c r="AU47" s="836"/>
      <c r="AV47" s="836"/>
      <c r="AW47" s="836"/>
      <c r="AX47" s="836"/>
      <c r="AY47" s="836"/>
      <c r="AZ47" s="833"/>
      <c r="BA47" s="833"/>
      <c r="BB47" s="833"/>
      <c r="BC47" s="833"/>
      <c r="BD47" s="833"/>
      <c r="BE47" s="834"/>
      <c r="BF47" s="834"/>
      <c r="BG47" s="834"/>
      <c r="BH47" s="834"/>
      <c r="BI47" s="835"/>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36"/>
      <c r="AM48" s="836"/>
      <c r="AN48" s="836"/>
      <c r="AO48" s="836"/>
      <c r="AP48" s="836"/>
      <c r="AQ48" s="836"/>
      <c r="AR48" s="836"/>
      <c r="AS48" s="836"/>
      <c r="AT48" s="836"/>
      <c r="AU48" s="836"/>
      <c r="AV48" s="836"/>
      <c r="AW48" s="836"/>
      <c r="AX48" s="836"/>
      <c r="AY48" s="836"/>
      <c r="AZ48" s="833"/>
      <c r="BA48" s="833"/>
      <c r="BB48" s="833"/>
      <c r="BC48" s="833"/>
      <c r="BD48" s="833"/>
      <c r="BE48" s="834"/>
      <c r="BF48" s="834"/>
      <c r="BG48" s="834"/>
      <c r="BH48" s="834"/>
      <c r="BI48" s="835"/>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36"/>
      <c r="AM49" s="836"/>
      <c r="AN49" s="836"/>
      <c r="AO49" s="836"/>
      <c r="AP49" s="836"/>
      <c r="AQ49" s="836"/>
      <c r="AR49" s="836"/>
      <c r="AS49" s="836"/>
      <c r="AT49" s="836"/>
      <c r="AU49" s="836"/>
      <c r="AV49" s="836"/>
      <c r="AW49" s="836"/>
      <c r="AX49" s="836"/>
      <c r="AY49" s="836"/>
      <c r="AZ49" s="833"/>
      <c r="BA49" s="833"/>
      <c r="BB49" s="833"/>
      <c r="BC49" s="833"/>
      <c r="BD49" s="833"/>
      <c r="BE49" s="834"/>
      <c r="BF49" s="834"/>
      <c r="BG49" s="834"/>
      <c r="BH49" s="834"/>
      <c r="BI49" s="835"/>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398</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1873</v>
      </c>
      <c r="AG63" s="846"/>
      <c r="AH63" s="846"/>
      <c r="AI63" s="846"/>
      <c r="AJ63" s="847"/>
      <c r="AK63" s="848"/>
      <c r="AL63" s="843"/>
      <c r="AM63" s="843"/>
      <c r="AN63" s="843"/>
      <c r="AO63" s="843"/>
      <c r="AP63" s="846">
        <v>17248</v>
      </c>
      <c r="AQ63" s="846"/>
      <c r="AR63" s="846"/>
      <c r="AS63" s="846"/>
      <c r="AT63" s="846"/>
      <c r="AU63" s="846">
        <v>14230</v>
      </c>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6" t="s">
        <v>384</v>
      </c>
      <c r="AG66" s="815"/>
      <c r="AH66" s="815"/>
      <c r="AI66" s="815"/>
      <c r="AJ66" s="857"/>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2">
      <c r="A68" s="224">
        <v>1</v>
      </c>
      <c r="B68" s="871" t="s">
        <v>552</v>
      </c>
      <c r="C68" s="872"/>
      <c r="D68" s="872"/>
      <c r="E68" s="872"/>
      <c r="F68" s="872"/>
      <c r="G68" s="872"/>
      <c r="H68" s="872"/>
      <c r="I68" s="872"/>
      <c r="J68" s="872"/>
      <c r="K68" s="872"/>
      <c r="L68" s="872"/>
      <c r="M68" s="872"/>
      <c r="N68" s="872"/>
      <c r="O68" s="872"/>
      <c r="P68" s="873"/>
      <c r="Q68" s="874">
        <v>843</v>
      </c>
      <c r="R68" s="868"/>
      <c r="S68" s="868"/>
      <c r="T68" s="868"/>
      <c r="U68" s="868"/>
      <c r="V68" s="868">
        <v>816</v>
      </c>
      <c r="W68" s="868"/>
      <c r="X68" s="868"/>
      <c r="Y68" s="868"/>
      <c r="Z68" s="868"/>
      <c r="AA68" s="868">
        <v>27</v>
      </c>
      <c r="AB68" s="868"/>
      <c r="AC68" s="868"/>
      <c r="AD68" s="868"/>
      <c r="AE68" s="868"/>
      <c r="AF68" s="868">
        <v>27</v>
      </c>
      <c r="AG68" s="868"/>
      <c r="AH68" s="868"/>
      <c r="AI68" s="868"/>
      <c r="AJ68" s="868"/>
      <c r="AK68" s="868" t="s">
        <v>551</v>
      </c>
      <c r="AL68" s="868"/>
      <c r="AM68" s="868"/>
      <c r="AN68" s="868"/>
      <c r="AO68" s="868"/>
      <c r="AP68" s="868">
        <v>2497</v>
      </c>
      <c r="AQ68" s="868"/>
      <c r="AR68" s="868"/>
      <c r="AS68" s="868"/>
      <c r="AT68" s="868"/>
      <c r="AU68" s="868">
        <v>1091</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2">
      <c r="A69" s="226">
        <v>2</v>
      </c>
      <c r="B69" s="875" t="s">
        <v>555</v>
      </c>
      <c r="C69" s="876"/>
      <c r="D69" s="876"/>
      <c r="E69" s="876"/>
      <c r="F69" s="876"/>
      <c r="G69" s="876"/>
      <c r="H69" s="876"/>
      <c r="I69" s="876"/>
      <c r="J69" s="876"/>
      <c r="K69" s="876"/>
      <c r="L69" s="876"/>
      <c r="M69" s="876"/>
      <c r="N69" s="876"/>
      <c r="O69" s="876"/>
      <c r="P69" s="877"/>
      <c r="Q69" s="878">
        <v>2039</v>
      </c>
      <c r="R69" s="836"/>
      <c r="S69" s="836"/>
      <c r="T69" s="836"/>
      <c r="U69" s="836"/>
      <c r="V69" s="836">
        <v>2000</v>
      </c>
      <c r="W69" s="836"/>
      <c r="X69" s="836"/>
      <c r="Y69" s="836"/>
      <c r="Z69" s="836"/>
      <c r="AA69" s="836">
        <v>38</v>
      </c>
      <c r="AB69" s="836"/>
      <c r="AC69" s="836"/>
      <c r="AD69" s="836"/>
      <c r="AE69" s="836"/>
      <c r="AF69" s="836">
        <v>38</v>
      </c>
      <c r="AG69" s="836"/>
      <c r="AH69" s="836"/>
      <c r="AI69" s="836"/>
      <c r="AJ69" s="836"/>
      <c r="AK69" s="836">
        <v>14</v>
      </c>
      <c r="AL69" s="836"/>
      <c r="AM69" s="836"/>
      <c r="AN69" s="836"/>
      <c r="AO69" s="836"/>
      <c r="AP69" s="836">
        <v>523</v>
      </c>
      <c r="AQ69" s="836"/>
      <c r="AR69" s="836"/>
      <c r="AS69" s="836"/>
      <c r="AT69" s="836"/>
      <c r="AU69" s="836">
        <v>394</v>
      </c>
      <c r="AV69" s="836"/>
      <c r="AW69" s="836"/>
      <c r="AX69" s="836"/>
      <c r="AY69" s="836"/>
      <c r="AZ69" s="834"/>
      <c r="BA69" s="834"/>
      <c r="BB69" s="834"/>
      <c r="BC69" s="834"/>
      <c r="BD69" s="835"/>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2">
      <c r="A70" s="226">
        <v>3</v>
      </c>
      <c r="B70" s="875" t="s">
        <v>556</v>
      </c>
      <c r="C70" s="876"/>
      <c r="D70" s="876"/>
      <c r="E70" s="876"/>
      <c r="F70" s="876"/>
      <c r="G70" s="876"/>
      <c r="H70" s="876"/>
      <c r="I70" s="876"/>
      <c r="J70" s="876"/>
      <c r="K70" s="876"/>
      <c r="L70" s="876"/>
      <c r="M70" s="876"/>
      <c r="N70" s="876"/>
      <c r="O70" s="876"/>
      <c r="P70" s="877"/>
      <c r="Q70" s="878">
        <v>182</v>
      </c>
      <c r="R70" s="836"/>
      <c r="S70" s="836"/>
      <c r="T70" s="836"/>
      <c r="U70" s="836"/>
      <c r="V70" s="836">
        <v>114</v>
      </c>
      <c r="W70" s="836"/>
      <c r="X70" s="836"/>
      <c r="Y70" s="836"/>
      <c r="Z70" s="836"/>
      <c r="AA70" s="836">
        <v>67</v>
      </c>
      <c r="AB70" s="836"/>
      <c r="AC70" s="836"/>
      <c r="AD70" s="836"/>
      <c r="AE70" s="836"/>
      <c r="AF70" s="836">
        <v>67</v>
      </c>
      <c r="AG70" s="836"/>
      <c r="AH70" s="836"/>
      <c r="AI70" s="836"/>
      <c r="AJ70" s="836"/>
      <c r="AK70" s="836" t="s">
        <v>551</v>
      </c>
      <c r="AL70" s="836"/>
      <c r="AM70" s="836"/>
      <c r="AN70" s="836"/>
      <c r="AO70" s="836"/>
      <c r="AP70" s="836" t="s">
        <v>551</v>
      </c>
      <c r="AQ70" s="836"/>
      <c r="AR70" s="836"/>
      <c r="AS70" s="836"/>
      <c r="AT70" s="836"/>
      <c r="AU70" s="836" t="s">
        <v>551</v>
      </c>
      <c r="AV70" s="836"/>
      <c r="AW70" s="836"/>
      <c r="AX70" s="836"/>
      <c r="AY70" s="836"/>
      <c r="AZ70" s="834"/>
      <c r="BA70" s="834"/>
      <c r="BB70" s="834"/>
      <c r="BC70" s="834"/>
      <c r="BD70" s="835"/>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2">
      <c r="A71" s="226">
        <v>4</v>
      </c>
      <c r="B71" s="875" t="s">
        <v>557</v>
      </c>
      <c r="C71" s="876"/>
      <c r="D71" s="876"/>
      <c r="E71" s="876"/>
      <c r="F71" s="876"/>
      <c r="G71" s="876"/>
      <c r="H71" s="876"/>
      <c r="I71" s="876"/>
      <c r="J71" s="876"/>
      <c r="K71" s="876"/>
      <c r="L71" s="876"/>
      <c r="M71" s="876"/>
      <c r="N71" s="876"/>
      <c r="O71" s="876"/>
      <c r="P71" s="877"/>
      <c r="Q71" s="878">
        <v>30</v>
      </c>
      <c r="R71" s="836"/>
      <c r="S71" s="836"/>
      <c r="T71" s="836"/>
      <c r="U71" s="836"/>
      <c r="V71" s="836">
        <v>28</v>
      </c>
      <c r="W71" s="836"/>
      <c r="X71" s="836"/>
      <c r="Y71" s="836"/>
      <c r="Z71" s="836"/>
      <c r="AA71" s="836">
        <v>2</v>
      </c>
      <c r="AB71" s="836"/>
      <c r="AC71" s="836"/>
      <c r="AD71" s="836"/>
      <c r="AE71" s="836"/>
      <c r="AF71" s="836">
        <v>2</v>
      </c>
      <c r="AG71" s="836"/>
      <c r="AH71" s="836"/>
      <c r="AI71" s="836"/>
      <c r="AJ71" s="836"/>
      <c r="AK71" s="836" t="s">
        <v>551</v>
      </c>
      <c r="AL71" s="836"/>
      <c r="AM71" s="836"/>
      <c r="AN71" s="836"/>
      <c r="AO71" s="836"/>
      <c r="AP71" s="836" t="s">
        <v>551</v>
      </c>
      <c r="AQ71" s="836"/>
      <c r="AR71" s="836"/>
      <c r="AS71" s="836"/>
      <c r="AT71" s="836"/>
      <c r="AU71" s="836" t="s">
        <v>551</v>
      </c>
      <c r="AV71" s="836"/>
      <c r="AW71" s="836"/>
      <c r="AX71" s="836"/>
      <c r="AY71" s="836"/>
      <c r="AZ71" s="834"/>
      <c r="BA71" s="834"/>
      <c r="BB71" s="834"/>
      <c r="BC71" s="834"/>
      <c r="BD71" s="835"/>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2">
      <c r="A72" s="226">
        <v>5</v>
      </c>
      <c r="B72" s="875" t="s">
        <v>558</v>
      </c>
      <c r="C72" s="876"/>
      <c r="D72" s="876"/>
      <c r="E72" s="876"/>
      <c r="F72" s="876"/>
      <c r="G72" s="876"/>
      <c r="H72" s="876"/>
      <c r="I72" s="876"/>
      <c r="J72" s="876"/>
      <c r="K72" s="876"/>
      <c r="L72" s="876"/>
      <c r="M72" s="876"/>
      <c r="N72" s="876"/>
      <c r="O72" s="876"/>
      <c r="P72" s="877"/>
      <c r="Q72" s="878">
        <v>3041</v>
      </c>
      <c r="R72" s="836"/>
      <c r="S72" s="836"/>
      <c r="T72" s="836"/>
      <c r="U72" s="836"/>
      <c r="V72" s="836">
        <v>2961</v>
      </c>
      <c r="W72" s="836"/>
      <c r="X72" s="836"/>
      <c r="Y72" s="836"/>
      <c r="Z72" s="836"/>
      <c r="AA72" s="836">
        <v>79</v>
      </c>
      <c r="AB72" s="836"/>
      <c r="AC72" s="836"/>
      <c r="AD72" s="836"/>
      <c r="AE72" s="836"/>
      <c r="AF72" s="836">
        <v>79</v>
      </c>
      <c r="AG72" s="836"/>
      <c r="AH72" s="836"/>
      <c r="AI72" s="836"/>
      <c r="AJ72" s="836"/>
      <c r="AK72" s="836">
        <v>169</v>
      </c>
      <c r="AL72" s="836"/>
      <c r="AM72" s="836"/>
      <c r="AN72" s="836"/>
      <c r="AO72" s="836"/>
      <c r="AP72" s="836">
        <v>1011</v>
      </c>
      <c r="AQ72" s="836"/>
      <c r="AR72" s="836"/>
      <c r="AS72" s="836"/>
      <c r="AT72" s="836"/>
      <c r="AU72" s="836">
        <v>159</v>
      </c>
      <c r="AV72" s="836"/>
      <c r="AW72" s="836"/>
      <c r="AX72" s="836"/>
      <c r="AY72" s="836"/>
      <c r="AZ72" s="834"/>
      <c r="BA72" s="834"/>
      <c r="BB72" s="834"/>
      <c r="BC72" s="834"/>
      <c r="BD72" s="835"/>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2">
      <c r="A73" s="226">
        <v>6</v>
      </c>
      <c r="B73" s="875" t="s">
        <v>553</v>
      </c>
      <c r="C73" s="876"/>
      <c r="D73" s="876"/>
      <c r="E73" s="876"/>
      <c r="F73" s="876"/>
      <c r="G73" s="876"/>
      <c r="H73" s="876"/>
      <c r="I73" s="876"/>
      <c r="J73" s="876"/>
      <c r="K73" s="876"/>
      <c r="L73" s="876"/>
      <c r="M73" s="876"/>
      <c r="N73" s="876"/>
      <c r="O73" s="876"/>
      <c r="P73" s="877"/>
      <c r="Q73" s="878">
        <v>2653</v>
      </c>
      <c r="R73" s="836"/>
      <c r="S73" s="836"/>
      <c r="T73" s="836"/>
      <c r="U73" s="836"/>
      <c r="V73" s="836">
        <v>2392</v>
      </c>
      <c r="W73" s="836"/>
      <c r="X73" s="836"/>
      <c r="Y73" s="836"/>
      <c r="Z73" s="836"/>
      <c r="AA73" s="836">
        <v>261</v>
      </c>
      <c r="AB73" s="836"/>
      <c r="AC73" s="836"/>
      <c r="AD73" s="836"/>
      <c r="AE73" s="836"/>
      <c r="AF73" s="836">
        <v>261</v>
      </c>
      <c r="AG73" s="836"/>
      <c r="AH73" s="836"/>
      <c r="AI73" s="836"/>
      <c r="AJ73" s="836"/>
      <c r="AK73" s="836" t="s">
        <v>551</v>
      </c>
      <c r="AL73" s="836"/>
      <c r="AM73" s="836"/>
      <c r="AN73" s="836"/>
      <c r="AO73" s="836"/>
      <c r="AP73" s="836" t="s">
        <v>551</v>
      </c>
      <c r="AQ73" s="836"/>
      <c r="AR73" s="836"/>
      <c r="AS73" s="836"/>
      <c r="AT73" s="836"/>
      <c r="AU73" s="836" t="s">
        <v>551</v>
      </c>
      <c r="AV73" s="836"/>
      <c r="AW73" s="836"/>
      <c r="AX73" s="836"/>
      <c r="AY73" s="836"/>
      <c r="AZ73" s="834"/>
      <c r="BA73" s="834"/>
      <c r="BB73" s="834"/>
      <c r="BC73" s="834"/>
      <c r="BD73" s="835"/>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2">
      <c r="A74" s="226">
        <v>7</v>
      </c>
      <c r="B74" s="875" t="s">
        <v>554</v>
      </c>
      <c r="C74" s="876"/>
      <c r="D74" s="876"/>
      <c r="E74" s="876"/>
      <c r="F74" s="876"/>
      <c r="G74" s="876"/>
      <c r="H74" s="876"/>
      <c r="I74" s="876"/>
      <c r="J74" s="876"/>
      <c r="K74" s="876"/>
      <c r="L74" s="876"/>
      <c r="M74" s="876"/>
      <c r="N74" s="876"/>
      <c r="O74" s="876"/>
      <c r="P74" s="877"/>
      <c r="Q74" s="878">
        <v>1047955</v>
      </c>
      <c r="R74" s="836"/>
      <c r="S74" s="836"/>
      <c r="T74" s="836"/>
      <c r="U74" s="836"/>
      <c r="V74" s="836">
        <v>1016638</v>
      </c>
      <c r="W74" s="836"/>
      <c r="X74" s="836"/>
      <c r="Y74" s="836"/>
      <c r="Z74" s="836"/>
      <c r="AA74" s="836">
        <v>31318</v>
      </c>
      <c r="AB74" s="836"/>
      <c r="AC74" s="836"/>
      <c r="AD74" s="836"/>
      <c r="AE74" s="836"/>
      <c r="AF74" s="836">
        <v>31318</v>
      </c>
      <c r="AG74" s="836"/>
      <c r="AH74" s="836"/>
      <c r="AI74" s="836"/>
      <c r="AJ74" s="836"/>
      <c r="AK74" s="836">
        <v>1</v>
      </c>
      <c r="AL74" s="836"/>
      <c r="AM74" s="836"/>
      <c r="AN74" s="836"/>
      <c r="AO74" s="836"/>
      <c r="AP74" s="836" t="s">
        <v>551</v>
      </c>
      <c r="AQ74" s="836"/>
      <c r="AR74" s="836"/>
      <c r="AS74" s="836"/>
      <c r="AT74" s="836"/>
      <c r="AU74" s="836" t="s">
        <v>551</v>
      </c>
      <c r="AV74" s="836"/>
      <c r="AW74" s="836"/>
      <c r="AX74" s="836"/>
      <c r="AY74" s="836"/>
      <c r="AZ74" s="834"/>
      <c r="BA74" s="834"/>
      <c r="BB74" s="834"/>
      <c r="BC74" s="834"/>
      <c r="BD74" s="835"/>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2">
      <c r="A75" s="226">
        <v>8</v>
      </c>
      <c r="B75" s="875" t="s">
        <v>559</v>
      </c>
      <c r="C75" s="876"/>
      <c r="D75" s="876"/>
      <c r="E75" s="876"/>
      <c r="F75" s="876"/>
      <c r="G75" s="876"/>
      <c r="H75" s="876"/>
      <c r="I75" s="876"/>
      <c r="J75" s="876"/>
      <c r="K75" s="876"/>
      <c r="L75" s="876"/>
      <c r="M75" s="876"/>
      <c r="N75" s="876"/>
      <c r="O75" s="876"/>
      <c r="P75" s="877"/>
      <c r="Q75" s="879">
        <v>8102</v>
      </c>
      <c r="R75" s="831"/>
      <c r="S75" s="831"/>
      <c r="T75" s="831"/>
      <c r="U75" s="832"/>
      <c r="V75" s="830">
        <v>6206</v>
      </c>
      <c r="W75" s="831"/>
      <c r="X75" s="831"/>
      <c r="Y75" s="831"/>
      <c r="Z75" s="832"/>
      <c r="AA75" s="830">
        <v>1897</v>
      </c>
      <c r="AB75" s="831"/>
      <c r="AC75" s="831"/>
      <c r="AD75" s="831"/>
      <c r="AE75" s="832"/>
      <c r="AF75" s="830">
        <v>1897</v>
      </c>
      <c r="AG75" s="831"/>
      <c r="AH75" s="831"/>
      <c r="AI75" s="831"/>
      <c r="AJ75" s="832"/>
      <c r="AK75" s="830" t="s">
        <v>551</v>
      </c>
      <c r="AL75" s="831"/>
      <c r="AM75" s="831"/>
      <c r="AN75" s="831"/>
      <c r="AO75" s="832"/>
      <c r="AP75" s="830" t="s">
        <v>551</v>
      </c>
      <c r="AQ75" s="831"/>
      <c r="AR75" s="831"/>
      <c r="AS75" s="831"/>
      <c r="AT75" s="832"/>
      <c r="AU75" s="830" t="s">
        <v>551</v>
      </c>
      <c r="AV75" s="831"/>
      <c r="AW75" s="831"/>
      <c r="AX75" s="831"/>
      <c r="AY75" s="832"/>
      <c r="AZ75" s="834"/>
      <c r="BA75" s="834"/>
      <c r="BB75" s="834"/>
      <c r="BC75" s="834"/>
      <c r="BD75" s="835"/>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2">
      <c r="A76" s="226">
        <v>9</v>
      </c>
      <c r="B76" s="875"/>
      <c r="C76" s="876"/>
      <c r="D76" s="876"/>
      <c r="E76" s="876"/>
      <c r="F76" s="876"/>
      <c r="G76" s="876"/>
      <c r="H76" s="876"/>
      <c r="I76" s="876"/>
      <c r="J76" s="876"/>
      <c r="K76" s="876"/>
      <c r="L76" s="876"/>
      <c r="M76" s="876"/>
      <c r="N76" s="876"/>
      <c r="O76" s="876"/>
      <c r="P76" s="877"/>
      <c r="Q76" s="879"/>
      <c r="R76" s="831"/>
      <c r="S76" s="831"/>
      <c r="T76" s="831"/>
      <c r="U76" s="832"/>
      <c r="V76" s="830"/>
      <c r="W76" s="831"/>
      <c r="X76" s="831"/>
      <c r="Y76" s="831"/>
      <c r="Z76" s="832"/>
      <c r="AA76" s="830"/>
      <c r="AB76" s="831"/>
      <c r="AC76" s="831"/>
      <c r="AD76" s="831"/>
      <c r="AE76" s="832"/>
      <c r="AF76" s="830"/>
      <c r="AG76" s="831"/>
      <c r="AH76" s="831"/>
      <c r="AI76" s="831"/>
      <c r="AJ76" s="832"/>
      <c r="AK76" s="830"/>
      <c r="AL76" s="831"/>
      <c r="AM76" s="831"/>
      <c r="AN76" s="831"/>
      <c r="AO76" s="832"/>
      <c r="AP76" s="830"/>
      <c r="AQ76" s="831"/>
      <c r="AR76" s="831"/>
      <c r="AS76" s="831"/>
      <c r="AT76" s="832"/>
      <c r="AU76" s="830"/>
      <c r="AV76" s="831"/>
      <c r="AW76" s="831"/>
      <c r="AX76" s="831"/>
      <c r="AY76" s="832"/>
      <c r="AZ76" s="834"/>
      <c r="BA76" s="834"/>
      <c r="BB76" s="834"/>
      <c r="BC76" s="834"/>
      <c r="BD76" s="835"/>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2">
      <c r="A77" s="226">
        <v>10</v>
      </c>
      <c r="B77" s="875"/>
      <c r="C77" s="876"/>
      <c r="D77" s="876"/>
      <c r="E77" s="876"/>
      <c r="F77" s="876"/>
      <c r="G77" s="876"/>
      <c r="H77" s="876"/>
      <c r="I77" s="876"/>
      <c r="J77" s="876"/>
      <c r="K77" s="876"/>
      <c r="L77" s="876"/>
      <c r="M77" s="876"/>
      <c r="N77" s="876"/>
      <c r="O77" s="876"/>
      <c r="P77" s="877"/>
      <c r="Q77" s="879"/>
      <c r="R77" s="831"/>
      <c r="S77" s="831"/>
      <c r="T77" s="831"/>
      <c r="U77" s="832"/>
      <c r="V77" s="830"/>
      <c r="W77" s="831"/>
      <c r="X77" s="831"/>
      <c r="Y77" s="831"/>
      <c r="Z77" s="832"/>
      <c r="AA77" s="830"/>
      <c r="AB77" s="831"/>
      <c r="AC77" s="831"/>
      <c r="AD77" s="831"/>
      <c r="AE77" s="832"/>
      <c r="AF77" s="830"/>
      <c r="AG77" s="831"/>
      <c r="AH77" s="831"/>
      <c r="AI77" s="831"/>
      <c r="AJ77" s="832"/>
      <c r="AK77" s="830"/>
      <c r="AL77" s="831"/>
      <c r="AM77" s="831"/>
      <c r="AN77" s="831"/>
      <c r="AO77" s="832"/>
      <c r="AP77" s="830"/>
      <c r="AQ77" s="831"/>
      <c r="AR77" s="831"/>
      <c r="AS77" s="831"/>
      <c r="AT77" s="832"/>
      <c r="AU77" s="830"/>
      <c r="AV77" s="831"/>
      <c r="AW77" s="831"/>
      <c r="AX77" s="831"/>
      <c r="AY77" s="832"/>
      <c r="AZ77" s="834"/>
      <c r="BA77" s="834"/>
      <c r="BB77" s="834"/>
      <c r="BC77" s="834"/>
      <c r="BD77" s="835"/>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2">
      <c r="A78" s="226">
        <v>11</v>
      </c>
      <c r="B78" s="875"/>
      <c r="C78" s="876"/>
      <c r="D78" s="876"/>
      <c r="E78" s="876"/>
      <c r="F78" s="876"/>
      <c r="G78" s="876"/>
      <c r="H78" s="876"/>
      <c r="I78" s="876"/>
      <c r="J78" s="876"/>
      <c r="K78" s="876"/>
      <c r="L78" s="876"/>
      <c r="M78" s="876"/>
      <c r="N78" s="876"/>
      <c r="O78" s="876"/>
      <c r="P78" s="877"/>
      <c r="Q78" s="878"/>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4"/>
      <c r="BA78" s="834"/>
      <c r="BB78" s="834"/>
      <c r="BC78" s="834"/>
      <c r="BD78" s="835"/>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2">
      <c r="A79" s="226">
        <v>12</v>
      </c>
      <c r="B79" s="875"/>
      <c r="C79" s="876"/>
      <c r="D79" s="876"/>
      <c r="E79" s="876"/>
      <c r="F79" s="876"/>
      <c r="G79" s="876"/>
      <c r="H79" s="876"/>
      <c r="I79" s="876"/>
      <c r="J79" s="876"/>
      <c r="K79" s="876"/>
      <c r="L79" s="876"/>
      <c r="M79" s="876"/>
      <c r="N79" s="876"/>
      <c r="O79" s="876"/>
      <c r="P79" s="877"/>
      <c r="Q79" s="878"/>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4"/>
      <c r="BA79" s="834"/>
      <c r="BB79" s="834"/>
      <c r="BC79" s="834"/>
      <c r="BD79" s="835"/>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2">
      <c r="A80" s="226">
        <v>13</v>
      </c>
      <c r="B80" s="875"/>
      <c r="C80" s="876"/>
      <c r="D80" s="876"/>
      <c r="E80" s="876"/>
      <c r="F80" s="876"/>
      <c r="G80" s="876"/>
      <c r="H80" s="876"/>
      <c r="I80" s="876"/>
      <c r="J80" s="876"/>
      <c r="K80" s="876"/>
      <c r="L80" s="876"/>
      <c r="M80" s="876"/>
      <c r="N80" s="876"/>
      <c r="O80" s="876"/>
      <c r="P80" s="877"/>
      <c r="Q80" s="878"/>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4"/>
      <c r="BA80" s="834"/>
      <c r="BB80" s="834"/>
      <c r="BC80" s="834"/>
      <c r="BD80" s="835"/>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2">
      <c r="A81" s="226">
        <v>14</v>
      </c>
      <c r="B81" s="875"/>
      <c r="C81" s="876"/>
      <c r="D81" s="876"/>
      <c r="E81" s="876"/>
      <c r="F81" s="876"/>
      <c r="G81" s="876"/>
      <c r="H81" s="876"/>
      <c r="I81" s="876"/>
      <c r="J81" s="876"/>
      <c r="K81" s="876"/>
      <c r="L81" s="876"/>
      <c r="M81" s="876"/>
      <c r="N81" s="876"/>
      <c r="O81" s="876"/>
      <c r="P81" s="877"/>
      <c r="Q81" s="878"/>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4"/>
      <c r="BA81" s="834"/>
      <c r="BB81" s="834"/>
      <c r="BC81" s="834"/>
      <c r="BD81" s="835"/>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2">
      <c r="A82" s="226">
        <v>15</v>
      </c>
      <c r="B82" s="875"/>
      <c r="C82" s="876"/>
      <c r="D82" s="876"/>
      <c r="E82" s="876"/>
      <c r="F82" s="876"/>
      <c r="G82" s="876"/>
      <c r="H82" s="876"/>
      <c r="I82" s="876"/>
      <c r="J82" s="876"/>
      <c r="K82" s="876"/>
      <c r="L82" s="876"/>
      <c r="M82" s="876"/>
      <c r="N82" s="876"/>
      <c r="O82" s="876"/>
      <c r="P82" s="877"/>
      <c r="Q82" s="878"/>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4"/>
      <c r="BA82" s="834"/>
      <c r="BB82" s="834"/>
      <c r="BC82" s="834"/>
      <c r="BD82" s="835"/>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2">
      <c r="A83" s="226">
        <v>16</v>
      </c>
      <c r="B83" s="875"/>
      <c r="C83" s="876"/>
      <c r="D83" s="876"/>
      <c r="E83" s="876"/>
      <c r="F83" s="876"/>
      <c r="G83" s="876"/>
      <c r="H83" s="876"/>
      <c r="I83" s="876"/>
      <c r="J83" s="876"/>
      <c r="K83" s="876"/>
      <c r="L83" s="876"/>
      <c r="M83" s="876"/>
      <c r="N83" s="876"/>
      <c r="O83" s="876"/>
      <c r="P83" s="877"/>
      <c r="Q83" s="878"/>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4"/>
      <c r="BA83" s="834"/>
      <c r="BB83" s="834"/>
      <c r="BC83" s="834"/>
      <c r="BD83" s="835"/>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2">
      <c r="A84" s="226">
        <v>17</v>
      </c>
      <c r="B84" s="875"/>
      <c r="C84" s="876"/>
      <c r="D84" s="876"/>
      <c r="E84" s="876"/>
      <c r="F84" s="876"/>
      <c r="G84" s="876"/>
      <c r="H84" s="876"/>
      <c r="I84" s="876"/>
      <c r="J84" s="876"/>
      <c r="K84" s="876"/>
      <c r="L84" s="876"/>
      <c r="M84" s="876"/>
      <c r="N84" s="876"/>
      <c r="O84" s="876"/>
      <c r="P84" s="877"/>
      <c r="Q84" s="878"/>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4"/>
      <c r="BA84" s="834"/>
      <c r="BB84" s="834"/>
      <c r="BC84" s="834"/>
      <c r="BD84" s="835"/>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2">
      <c r="A85" s="226">
        <v>18</v>
      </c>
      <c r="B85" s="875"/>
      <c r="C85" s="876"/>
      <c r="D85" s="876"/>
      <c r="E85" s="876"/>
      <c r="F85" s="876"/>
      <c r="G85" s="876"/>
      <c r="H85" s="876"/>
      <c r="I85" s="876"/>
      <c r="J85" s="876"/>
      <c r="K85" s="876"/>
      <c r="L85" s="876"/>
      <c r="M85" s="876"/>
      <c r="N85" s="876"/>
      <c r="O85" s="876"/>
      <c r="P85" s="877"/>
      <c r="Q85" s="878"/>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4"/>
      <c r="BA85" s="834"/>
      <c r="BB85" s="834"/>
      <c r="BC85" s="834"/>
      <c r="BD85" s="835"/>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2">
      <c r="A86" s="226">
        <v>19</v>
      </c>
      <c r="B86" s="875"/>
      <c r="C86" s="876"/>
      <c r="D86" s="876"/>
      <c r="E86" s="876"/>
      <c r="F86" s="876"/>
      <c r="G86" s="876"/>
      <c r="H86" s="876"/>
      <c r="I86" s="876"/>
      <c r="J86" s="876"/>
      <c r="K86" s="876"/>
      <c r="L86" s="876"/>
      <c r="M86" s="876"/>
      <c r="N86" s="876"/>
      <c r="O86" s="876"/>
      <c r="P86" s="877"/>
      <c r="Q86" s="878"/>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4"/>
      <c r="BA86" s="834"/>
      <c r="BB86" s="834"/>
      <c r="BC86" s="834"/>
      <c r="BD86" s="835"/>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5">
      <c r="A88" s="228" t="s">
        <v>377</v>
      </c>
      <c r="B88" s="789" t="s">
        <v>402</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33689</v>
      </c>
      <c r="AG88" s="846"/>
      <c r="AH88" s="846"/>
      <c r="AI88" s="846"/>
      <c r="AJ88" s="846"/>
      <c r="AK88" s="843"/>
      <c r="AL88" s="843"/>
      <c r="AM88" s="843"/>
      <c r="AN88" s="843"/>
      <c r="AO88" s="843"/>
      <c r="AP88" s="846">
        <v>4031</v>
      </c>
      <c r="AQ88" s="846"/>
      <c r="AR88" s="846"/>
      <c r="AS88" s="846"/>
      <c r="AT88" s="846"/>
      <c r="AU88" s="846">
        <v>1644</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4"/>
      <c r="CT102" s="854"/>
      <c r="CU102" s="854"/>
      <c r="CV102" s="891"/>
      <c r="CW102" s="890"/>
      <c r="CX102" s="854"/>
      <c r="CY102" s="854"/>
      <c r="CZ102" s="854"/>
      <c r="DA102" s="891"/>
      <c r="DB102" s="890"/>
      <c r="DC102" s="854"/>
      <c r="DD102" s="854"/>
      <c r="DE102" s="854"/>
      <c r="DF102" s="891"/>
      <c r="DG102" s="890"/>
      <c r="DH102" s="854"/>
      <c r="DI102" s="854"/>
      <c r="DJ102" s="854"/>
      <c r="DK102" s="891"/>
      <c r="DL102" s="890"/>
      <c r="DM102" s="854"/>
      <c r="DN102" s="854"/>
      <c r="DO102" s="854"/>
      <c r="DP102" s="891"/>
      <c r="DQ102" s="890"/>
      <c r="DR102" s="854"/>
      <c r="DS102" s="854"/>
      <c r="DT102" s="854"/>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2121264</v>
      </c>
      <c r="AB110" s="900"/>
      <c r="AC110" s="900"/>
      <c r="AD110" s="900"/>
      <c r="AE110" s="901"/>
      <c r="AF110" s="902">
        <v>2030322</v>
      </c>
      <c r="AG110" s="900"/>
      <c r="AH110" s="900"/>
      <c r="AI110" s="900"/>
      <c r="AJ110" s="901"/>
      <c r="AK110" s="902">
        <v>2075089</v>
      </c>
      <c r="AL110" s="900"/>
      <c r="AM110" s="900"/>
      <c r="AN110" s="900"/>
      <c r="AO110" s="901"/>
      <c r="AP110" s="903">
        <v>11.2</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27516613</v>
      </c>
      <c r="BR110" s="931"/>
      <c r="BS110" s="931"/>
      <c r="BT110" s="931"/>
      <c r="BU110" s="931"/>
      <c r="BV110" s="931">
        <v>27438315</v>
      </c>
      <c r="BW110" s="931"/>
      <c r="BX110" s="931"/>
      <c r="BY110" s="931"/>
      <c r="BZ110" s="931"/>
      <c r="CA110" s="931">
        <v>27502542</v>
      </c>
      <c r="CB110" s="931"/>
      <c r="CC110" s="931"/>
      <c r="CD110" s="931"/>
      <c r="CE110" s="931"/>
      <c r="CF110" s="944">
        <v>148</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14477061</v>
      </c>
      <c r="BR112" s="926"/>
      <c r="BS112" s="926"/>
      <c r="BT112" s="926"/>
      <c r="BU112" s="926"/>
      <c r="BV112" s="926">
        <v>14467248</v>
      </c>
      <c r="BW112" s="926"/>
      <c r="BX112" s="926"/>
      <c r="BY112" s="926"/>
      <c r="BZ112" s="926"/>
      <c r="CA112" s="926">
        <v>14230250</v>
      </c>
      <c r="CB112" s="926"/>
      <c r="CC112" s="926"/>
      <c r="CD112" s="926"/>
      <c r="CE112" s="926"/>
      <c r="CF112" s="920">
        <v>76.599999999999994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857267</v>
      </c>
      <c r="AB113" s="938"/>
      <c r="AC113" s="938"/>
      <c r="AD113" s="938"/>
      <c r="AE113" s="939"/>
      <c r="AF113" s="940">
        <v>891959</v>
      </c>
      <c r="AG113" s="938"/>
      <c r="AH113" s="938"/>
      <c r="AI113" s="938"/>
      <c r="AJ113" s="939"/>
      <c r="AK113" s="940">
        <v>932293</v>
      </c>
      <c r="AL113" s="938"/>
      <c r="AM113" s="938"/>
      <c r="AN113" s="938"/>
      <c r="AO113" s="939"/>
      <c r="AP113" s="941">
        <v>5</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1665414</v>
      </c>
      <c r="BR113" s="926"/>
      <c r="BS113" s="926"/>
      <c r="BT113" s="926"/>
      <c r="BU113" s="926"/>
      <c r="BV113" s="926">
        <v>1564285</v>
      </c>
      <c r="BW113" s="926"/>
      <c r="BX113" s="926"/>
      <c r="BY113" s="926"/>
      <c r="BZ113" s="926"/>
      <c r="CA113" s="926">
        <v>1644018</v>
      </c>
      <c r="CB113" s="926"/>
      <c r="CC113" s="926"/>
      <c r="CD113" s="926"/>
      <c r="CE113" s="926"/>
      <c r="CF113" s="920">
        <v>8.8000000000000007</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75110</v>
      </c>
      <c r="AB114" s="959"/>
      <c r="AC114" s="959"/>
      <c r="AD114" s="959"/>
      <c r="AE114" s="960"/>
      <c r="AF114" s="961">
        <v>85070</v>
      </c>
      <c r="AG114" s="959"/>
      <c r="AH114" s="959"/>
      <c r="AI114" s="959"/>
      <c r="AJ114" s="960"/>
      <c r="AK114" s="961">
        <v>155045</v>
      </c>
      <c r="AL114" s="959"/>
      <c r="AM114" s="959"/>
      <c r="AN114" s="959"/>
      <c r="AO114" s="960"/>
      <c r="AP114" s="962">
        <v>0.8</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988829</v>
      </c>
      <c r="BR114" s="926"/>
      <c r="BS114" s="926"/>
      <c r="BT114" s="926"/>
      <c r="BU114" s="926"/>
      <c r="BV114" s="926">
        <v>1016187</v>
      </c>
      <c r="BW114" s="926"/>
      <c r="BX114" s="926"/>
      <c r="BY114" s="926"/>
      <c r="BZ114" s="926"/>
      <c r="CA114" s="926">
        <v>1022277</v>
      </c>
      <c r="CB114" s="926"/>
      <c r="CC114" s="926"/>
      <c r="CD114" s="926"/>
      <c r="CE114" s="926"/>
      <c r="CF114" s="920">
        <v>5.5</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3053641</v>
      </c>
      <c r="AB117" s="979"/>
      <c r="AC117" s="979"/>
      <c r="AD117" s="979"/>
      <c r="AE117" s="980"/>
      <c r="AF117" s="981">
        <v>3007351</v>
      </c>
      <c r="AG117" s="979"/>
      <c r="AH117" s="979"/>
      <c r="AI117" s="979"/>
      <c r="AJ117" s="980"/>
      <c r="AK117" s="981">
        <v>3162427</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44647917</v>
      </c>
      <c r="BR119" s="1000"/>
      <c r="BS119" s="1000"/>
      <c r="BT119" s="1000"/>
      <c r="BU119" s="1000"/>
      <c r="BV119" s="1000">
        <v>44486035</v>
      </c>
      <c r="BW119" s="1000"/>
      <c r="BX119" s="1000"/>
      <c r="BY119" s="1000"/>
      <c r="BZ119" s="1000"/>
      <c r="CA119" s="1000">
        <v>44399087</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7261524</v>
      </c>
      <c r="BR120" s="931"/>
      <c r="BS120" s="931"/>
      <c r="BT120" s="931"/>
      <c r="BU120" s="931"/>
      <c r="BV120" s="931">
        <v>7458624</v>
      </c>
      <c r="BW120" s="931"/>
      <c r="BX120" s="931"/>
      <c r="BY120" s="931"/>
      <c r="BZ120" s="931"/>
      <c r="CA120" s="931">
        <v>6318451</v>
      </c>
      <c r="CB120" s="931"/>
      <c r="CC120" s="931"/>
      <c r="CD120" s="931"/>
      <c r="CE120" s="931"/>
      <c r="CF120" s="944">
        <v>34</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8891630</v>
      </c>
      <c r="DH120" s="931"/>
      <c r="DI120" s="931"/>
      <c r="DJ120" s="931"/>
      <c r="DK120" s="931"/>
      <c r="DL120" s="931">
        <v>9455933</v>
      </c>
      <c r="DM120" s="931"/>
      <c r="DN120" s="931"/>
      <c r="DO120" s="931"/>
      <c r="DP120" s="931"/>
      <c r="DQ120" s="931">
        <v>9708217</v>
      </c>
      <c r="DR120" s="931"/>
      <c r="DS120" s="931"/>
      <c r="DT120" s="931"/>
      <c r="DU120" s="931"/>
      <c r="DV120" s="932">
        <v>52.2</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5537263</v>
      </c>
      <c r="DH121" s="926"/>
      <c r="DI121" s="926"/>
      <c r="DJ121" s="926"/>
      <c r="DK121" s="926"/>
      <c r="DL121" s="926">
        <v>4965394</v>
      </c>
      <c r="DM121" s="926"/>
      <c r="DN121" s="926"/>
      <c r="DO121" s="926"/>
      <c r="DP121" s="926"/>
      <c r="DQ121" s="926">
        <v>4480122</v>
      </c>
      <c r="DR121" s="926"/>
      <c r="DS121" s="926"/>
      <c r="DT121" s="926"/>
      <c r="DU121" s="926"/>
      <c r="DV121" s="927">
        <v>24.1</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27664005</v>
      </c>
      <c r="BR122" s="1000"/>
      <c r="BS122" s="1000"/>
      <c r="BT122" s="1000"/>
      <c r="BU122" s="1000"/>
      <c r="BV122" s="1000">
        <v>27017976</v>
      </c>
      <c r="BW122" s="1000"/>
      <c r="BX122" s="1000"/>
      <c r="BY122" s="1000"/>
      <c r="BZ122" s="1000"/>
      <c r="CA122" s="1000">
        <v>25935254</v>
      </c>
      <c r="CB122" s="1000"/>
      <c r="CC122" s="1000"/>
      <c r="CD122" s="1000"/>
      <c r="CE122" s="1000"/>
      <c r="CF122" s="1017">
        <v>139.6</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40736</v>
      </c>
      <c r="DH122" s="926"/>
      <c r="DI122" s="926"/>
      <c r="DJ122" s="926"/>
      <c r="DK122" s="926"/>
      <c r="DL122" s="926">
        <v>38455</v>
      </c>
      <c r="DM122" s="926"/>
      <c r="DN122" s="926"/>
      <c r="DO122" s="926"/>
      <c r="DP122" s="926"/>
      <c r="DQ122" s="926">
        <v>34510</v>
      </c>
      <c r="DR122" s="926"/>
      <c r="DS122" s="926"/>
      <c r="DT122" s="926"/>
      <c r="DU122" s="926"/>
      <c r="DV122" s="927">
        <v>0.2</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34925529</v>
      </c>
      <c r="BR123" s="1064"/>
      <c r="BS123" s="1064"/>
      <c r="BT123" s="1064"/>
      <c r="BU123" s="1064"/>
      <c r="BV123" s="1064">
        <v>34476600</v>
      </c>
      <c r="BW123" s="1064"/>
      <c r="BX123" s="1064"/>
      <c r="BY123" s="1064"/>
      <c r="BZ123" s="1064"/>
      <c r="CA123" s="1064">
        <v>32253705</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v>7432</v>
      </c>
      <c r="DH123" s="959"/>
      <c r="DI123" s="959"/>
      <c r="DJ123" s="959"/>
      <c r="DK123" s="960"/>
      <c r="DL123" s="961">
        <v>7466</v>
      </c>
      <c r="DM123" s="959"/>
      <c r="DN123" s="959"/>
      <c r="DO123" s="959"/>
      <c r="DP123" s="960"/>
      <c r="DQ123" s="961">
        <v>7401</v>
      </c>
      <c r="DR123" s="959"/>
      <c r="DS123" s="959"/>
      <c r="DT123" s="959"/>
      <c r="DU123" s="960"/>
      <c r="DV123" s="962">
        <v>0</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55.6</v>
      </c>
      <c r="BR124" s="1027"/>
      <c r="BS124" s="1027"/>
      <c r="BT124" s="1027"/>
      <c r="BU124" s="1027"/>
      <c r="BV124" s="1027">
        <v>55.8</v>
      </c>
      <c r="BW124" s="1027"/>
      <c r="BX124" s="1027"/>
      <c r="BY124" s="1027"/>
      <c r="BZ124" s="1027"/>
      <c r="CA124" s="1027">
        <v>65.3</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12.44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19405134</v>
      </c>
      <c r="AB129" s="959"/>
      <c r="AC129" s="959"/>
      <c r="AD129" s="959"/>
      <c r="AE129" s="960"/>
      <c r="AF129" s="961">
        <v>19860971</v>
      </c>
      <c r="AG129" s="959"/>
      <c r="AH129" s="959"/>
      <c r="AI129" s="959"/>
      <c r="AJ129" s="960"/>
      <c r="AK129" s="961">
        <v>20542564</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17.440000000000001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1939616</v>
      </c>
      <c r="AB130" s="959"/>
      <c r="AC130" s="959"/>
      <c r="AD130" s="959"/>
      <c r="AE130" s="960"/>
      <c r="AF130" s="961">
        <v>1951255</v>
      </c>
      <c r="AG130" s="959"/>
      <c r="AH130" s="959"/>
      <c r="AI130" s="959"/>
      <c r="AJ130" s="960"/>
      <c r="AK130" s="961">
        <v>1957912</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6.2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17465518</v>
      </c>
      <c r="AB131" s="986"/>
      <c r="AC131" s="986"/>
      <c r="AD131" s="986"/>
      <c r="AE131" s="987"/>
      <c r="AF131" s="985">
        <v>17909716</v>
      </c>
      <c r="AG131" s="986"/>
      <c r="AH131" s="986"/>
      <c r="AI131" s="986"/>
      <c r="AJ131" s="987"/>
      <c r="AK131" s="985">
        <v>18584652</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65.3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6.3784251919999999</v>
      </c>
      <c r="AB132" s="1097"/>
      <c r="AC132" s="1097"/>
      <c r="AD132" s="1097"/>
      <c r="AE132" s="1098"/>
      <c r="AF132" s="1099">
        <v>5.896776923</v>
      </c>
      <c r="AG132" s="1097"/>
      <c r="AH132" s="1097"/>
      <c r="AI132" s="1097"/>
      <c r="AJ132" s="1098"/>
      <c r="AK132" s="1099">
        <v>6.4812351609999999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6.5</v>
      </c>
      <c r="AB133" s="1080"/>
      <c r="AC133" s="1080"/>
      <c r="AD133" s="1080"/>
      <c r="AE133" s="1081"/>
      <c r="AF133" s="1079">
        <v>6.4</v>
      </c>
      <c r="AG133" s="1080"/>
      <c r="AH133" s="1080"/>
      <c r="AI133" s="1080"/>
      <c r="AJ133" s="1081"/>
      <c r="AK133" s="1079">
        <v>6.2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d4ltmFGtpQX4kQMkGd2F1s38vy2aSCrVWboawf5xsuQRfLMyrBE9HlPN5Vej9ijKEn6VzIQrkCYiH8mdKVV/g==" saltValue="m6uj5niMhyHiLu17GAMf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7MsUSzqipEI20cYn5sXIuDWYDrIhD4j9MBjQtVm+iN1C93FjWFbZZMJNuZ+KHrUgAu0HKf01Va9X0rPOvLdwfA==" saltValue="puH5JNnmik1jaoUtYUuiZg==" spinCount="100000" sheet="1" objects="1" scenarios="1"/>
  <dataConsolidate link="1"/>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aqJ9pCaDEtk/ssvtMpYhwuexpRpeJwAVdQ5MC9PXbA9ZFjbJNYOajZrTPe5KSiY4aknpHTIX+U13dhx/1f2Hg==" saltValue="hw0SXS7HmbEjGGB0ck1W8w==" spinCount="100000" sheet="1" objects="1" scenarios="1"/>
  <dataConsolidate link="1"/>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5354194</v>
      </c>
      <c r="AP9" s="269">
        <v>60573</v>
      </c>
      <c r="AQ9" s="270">
        <v>80646</v>
      </c>
      <c r="AR9" s="271">
        <v>-24.9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809473</v>
      </c>
      <c r="AP10" s="272">
        <v>9158</v>
      </c>
      <c r="AQ10" s="273">
        <v>6637</v>
      </c>
      <c r="AR10" s="274">
        <v>38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74733</v>
      </c>
      <c r="AP11" s="272">
        <v>845</v>
      </c>
      <c r="AQ11" s="273">
        <v>1119</v>
      </c>
      <c r="AR11" s="274">
        <v>-24.5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8</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240364</v>
      </c>
      <c r="AP13" s="272">
        <v>2719</v>
      </c>
      <c r="AQ13" s="273">
        <v>2502</v>
      </c>
      <c r="AR13" s="274">
        <v>8.6999999999999993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259603</v>
      </c>
      <c r="AP14" s="272">
        <v>2937</v>
      </c>
      <c r="AQ14" s="273">
        <v>1863</v>
      </c>
      <c r="AR14" s="274">
        <v>57.6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-292842</v>
      </c>
      <c r="AP15" s="272">
        <v>-3313</v>
      </c>
      <c r="AQ15" s="273">
        <v>-4800</v>
      </c>
      <c r="AR15" s="274">
        <v>-31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6445525</v>
      </c>
      <c r="AP16" s="272">
        <v>72919</v>
      </c>
      <c r="AQ16" s="273">
        <v>87975</v>
      </c>
      <c r="AR16" s="274">
        <v>-17.100000000000001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5.67</v>
      </c>
      <c r="AP21" s="286">
        <v>7.71</v>
      </c>
      <c r="AQ21" s="287">
        <v>-2.04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96.9</v>
      </c>
      <c r="AP22" s="291">
        <v>98.3</v>
      </c>
      <c r="AQ22" s="292">
        <v>-1.4</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2075089</v>
      </c>
      <c r="AP32" s="300">
        <v>23476</v>
      </c>
      <c r="AQ32" s="301">
        <v>41451</v>
      </c>
      <c r="AR32" s="302">
        <v>-43.4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35</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932293</v>
      </c>
      <c r="AP35" s="300">
        <v>10547</v>
      </c>
      <c r="AQ35" s="301">
        <v>11775</v>
      </c>
      <c r="AR35" s="302">
        <v>-10.4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155045</v>
      </c>
      <c r="AP36" s="300">
        <v>1754</v>
      </c>
      <c r="AQ36" s="301">
        <v>2188</v>
      </c>
      <c r="AR36" s="302">
        <v>-19.8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531</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1</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t="s">
        <v>489</v>
      </c>
      <c r="AP39" s="300" t="s">
        <v>489</v>
      </c>
      <c r="AQ39" s="301">
        <v>-5414</v>
      </c>
      <c r="AR39" s="302" t="s">
        <v>489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-1957912</v>
      </c>
      <c r="AP40" s="300">
        <v>-22150</v>
      </c>
      <c r="AQ40" s="301">
        <v>-35360</v>
      </c>
      <c r="AR40" s="302">
        <v>-37.4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1204515</v>
      </c>
      <c r="AP41" s="300">
        <v>13627</v>
      </c>
      <c r="AQ41" s="301">
        <v>15207</v>
      </c>
      <c r="AR41" s="302">
        <v>-10.4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3750362</v>
      </c>
      <c r="AN51" s="322">
        <v>42095</v>
      </c>
      <c r="AO51" s="323">
        <v>-25.2</v>
      </c>
      <c r="AP51" s="324">
        <v>63812</v>
      </c>
      <c r="AQ51" s="325">
        <v>2.2999999999999998</v>
      </c>
      <c r="AR51" s="326">
        <v>-27.5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2747051</v>
      </c>
      <c r="AN52" s="330">
        <v>30834</v>
      </c>
      <c r="AO52" s="331">
        <v>-8.1999999999999993</v>
      </c>
      <c r="AP52" s="332">
        <v>33848</v>
      </c>
      <c r="AQ52" s="333">
        <v>-4.2</v>
      </c>
      <c r="AR52" s="334">
        <v>-4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3728923</v>
      </c>
      <c r="AN53" s="322">
        <v>41952</v>
      </c>
      <c r="AO53" s="323">
        <v>-0.3</v>
      </c>
      <c r="AP53" s="324">
        <v>54225</v>
      </c>
      <c r="AQ53" s="325">
        <v>-15</v>
      </c>
      <c r="AR53" s="326">
        <v>14.7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2827590</v>
      </c>
      <c r="AN54" s="330">
        <v>31812</v>
      </c>
      <c r="AO54" s="331">
        <v>3.2</v>
      </c>
      <c r="AP54" s="332">
        <v>27337</v>
      </c>
      <c r="AQ54" s="333">
        <v>-19.2</v>
      </c>
      <c r="AR54" s="334">
        <v>22.4</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7164090</v>
      </c>
      <c r="AN55" s="322">
        <v>80689</v>
      </c>
      <c r="AO55" s="323">
        <v>92.3</v>
      </c>
      <c r="AP55" s="324">
        <v>54016</v>
      </c>
      <c r="AQ55" s="325">
        <v>-0.4</v>
      </c>
      <c r="AR55" s="326">
        <v>92.7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6202240</v>
      </c>
      <c r="AN56" s="330">
        <v>69855</v>
      </c>
      <c r="AO56" s="331">
        <v>119.6</v>
      </c>
      <c r="AP56" s="332">
        <v>28078</v>
      </c>
      <c r="AQ56" s="333">
        <v>2.7</v>
      </c>
      <c r="AR56" s="334">
        <v>116.9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3172811</v>
      </c>
      <c r="AN57" s="322">
        <v>35748</v>
      </c>
      <c r="AO57" s="323">
        <v>-55.7</v>
      </c>
      <c r="AP57" s="324">
        <v>52786</v>
      </c>
      <c r="AQ57" s="325">
        <v>-2.2999999999999998</v>
      </c>
      <c r="AR57" s="326">
        <v>-53.4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1512246</v>
      </c>
      <c r="AN58" s="330">
        <v>17038</v>
      </c>
      <c r="AO58" s="331">
        <v>-75.599999999999994</v>
      </c>
      <c r="AP58" s="332">
        <v>28742</v>
      </c>
      <c r="AQ58" s="333">
        <v>2.4</v>
      </c>
      <c r="AR58" s="334">
        <v>-78</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3893238</v>
      </c>
      <c r="AN59" s="322">
        <v>44045</v>
      </c>
      <c r="AO59" s="323">
        <v>23.2</v>
      </c>
      <c r="AP59" s="324">
        <v>58465</v>
      </c>
      <c r="AQ59" s="325">
        <v>10.8</v>
      </c>
      <c r="AR59" s="326">
        <v>12.4</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2397281</v>
      </c>
      <c r="AN60" s="330">
        <v>27121</v>
      </c>
      <c r="AO60" s="331">
        <v>59.2</v>
      </c>
      <c r="AP60" s="332">
        <v>34452</v>
      </c>
      <c r="AQ60" s="333">
        <v>19.899999999999999</v>
      </c>
      <c r="AR60" s="334">
        <v>39.299999999999997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4341885</v>
      </c>
      <c r="AN61" s="337">
        <v>48906</v>
      </c>
      <c r="AO61" s="338">
        <v>6.9</v>
      </c>
      <c r="AP61" s="339">
        <v>56661</v>
      </c>
      <c r="AQ61" s="340">
        <v>-0.9</v>
      </c>
      <c r="AR61" s="326">
        <v>7.8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3137282</v>
      </c>
      <c r="AN62" s="330">
        <v>35332</v>
      </c>
      <c r="AO62" s="331">
        <v>19.600000000000001</v>
      </c>
      <c r="AP62" s="332">
        <v>30491</v>
      </c>
      <c r="AQ62" s="333">
        <v>0.3</v>
      </c>
      <c r="AR62" s="334">
        <v>19.3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LEQxFBLcneCIc0oMsesh6tT8Yo9Q4nkGnJLepvp28zzjBJ+7wvS8qhRuGS75XmCCIj69aKhhn4dm0vLlIEaS4w==" saltValue="YYhbympso35vYKIiPEcH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17yNg7MxvgX+QC/jWegjUtW96q2UM31L/i9p1ofILhYOdZK0/ApPC07eHPOE6ajZwnNCUGCL6BCED73URFZPww==" saltValue="jCiQmhblWnLRcojDoV8knQ==" spinCount="100000" sheet="1" objects="1" scenarios="1"/>
  <dataConsolidate link="1"/>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FHPHYxvdiJd1rBgzlfgqYZp6haXQRD7tkDsJKn65i6hC9iwqqFBopHvkeqIaI9SI5Tx6o8QCK0ivJJww9XzZdg==" saltValue="BZaUYmq507iIplSuUqGzv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11.34</v>
      </c>
      <c r="G47" s="12">
        <v>11.42</v>
      </c>
      <c r="H47" s="12">
        <v>19.82</v>
      </c>
      <c r="I47" s="12">
        <v>22.14</v>
      </c>
      <c r="J47" s="13">
        <v>17.32</v>
      </c>
    </row>
    <row r="48" spans="2:10" ht="57.75" customHeight="1" x14ac:dyDescent="0.2">
      <c r="B48" s="14"/>
      <c r="C48" s="1141" t="s">
        <v>4</v>
      </c>
      <c r="D48" s="1141"/>
      <c r="E48" s="1142"/>
      <c r="F48" s="15">
        <v>3.09</v>
      </c>
      <c r="G48" s="16">
        <v>7.64</v>
      </c>
      <c r="H48" s="16">
        <v>9.4</v>
      </c>
      <c r="I48" s="16">
        <v>5.01</v>
      </c>
      <c r="J48" s="17">
        <v>7.21</v>
      </c>
    </row>
    <row r="49" spans="2:10" ht="57.75" customHeight="1" thickBot="1" x14ac:dyDescent="0.25">
      <c r="B49" s="18"/>
      <c r="C49" s="1143" t="s">
        <v>5</v>
      </c>
      <c r="D49" s="1143"/>
      <c r="E49" s="1144"/>
      <c r="F49" s="19" t="s">
        <v>532</v>
      </c>
      <c r="G49" s="20">
        <v>5.44</v>
      </c>
      <c r="H49" s="20">
        <v>10.029999999999999</v>
      </c>
      <c r="I49" s="20" t="s">
        <v>533</v>
      </c>
      <c r="J49" s="21" t="s">
        <v>534</v>
      </c>
    </row>
    <row r="50" spans="2:10" ht="13" x14ac:dyDescent="0.2"/>
  </sheetData>
  <sheetProtection algorithmName="SHA-512" hashValue="HaZHPnAvu/eako38M8aZTpyr2E48N1R0d+i16ZMAZftiG7RiKRxyc2RViVYog98z34DPX4QG1dALhGGSvZ1fOw==" saltValue="yS93VTREkwhqceU6qfNQ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2026-03-12T03:06:32Z</cp:lastPrinted>
  <dcterms:created xsi:type="dcterms:W3CDTF">2026-02-23T07:13:15Z</dcterms:created>
  <dcterms:modified xsi:type="dcterms:W3CDTF">2026-03-13T05:21:23Z</dcterms:modified>
  <cp:category/>
</cp:coreProperties>
</file>